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9204cbb12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希望条件" sheetId="1" r:id="R4729c797bb0c4ef7"/>
    <x:sheet xmlns:r="http://schemas.openxmlformats.org/officeDocument/2006/relationships" name="10社かんたん比較" sheetId="2" r:id="Rdde355ba12c3407d"/>
    <x:sheet xmlns:r="http://schemas.openxmlformats.org/officeDocument/2006/relationships" name="候補3社じっくり比較" sheetId="3" r:id="R48652e326f9d42c9"/>
    <x:sheet xmlns:r="http://schemas.openxmlformats.org/officeDocument/2006/relationships" name="あとで確認したいこと" sheetId="4" r:id="R9a4fbc74766942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General"/>
  </x:numFmts>
  <x:fonts count="9">
    <x:font>
      <x:sz val="11"/>
      <x:name val="Carlito"/>
    </x:font>
    <x:font>
      <x:b/>
      <x:sz val="16"/>
      <x:color rgb="FFFFFFFF"/>
      <x:name val="Carlito"/>
    </x:font>
    <x:font>
      <x:sz val="11"/>
      <x:color rgb="FF555555"/>
      <x:name val="Carlito"/>
    </x:font>
    <x:font>
      <x:b/>
      <x:sz val="11"/>
      <x:color rgb="FFFFFFFF"/>
      <x:name val="Carlito"/>
    </x:font>
    <x:font>
      <x:b/>
      <x:sz val="11"/>
      <x:color rgb="FF1F4E3D"/>
      <x:name val="Carlito"/>
    </x:font>
    <x:font>
      <x:b/>
      <x:sz val="14"/>
      <x:color rgb="FF1F4E3D"/>
      <x:name val="Carlito"/>
    </x:font>
    <x:font>
      <x:b/>
      <x:sz val="11"/>
      <x:color rgb="FF5B4A00"/>
      <x:name val="Carlito"/>
    </x:font>
    <x:font>
      <x:sz val="9"/>
      <x:color rgb="FF8B2E2E"/>
      <x:name val="Carlito"/>
    </x:font>
    <x:font>
      <x:sz val="9"/>
      <x:color rgb="FF6E5700"/>
      <x:name val="Carlito"/>
    </x:font>
  </x:fonts>
  <x:fills count="19">
    <x:fill>
      <x:patternFill patternType="none"/>
    </x:fill>
    <x:fill>
      <x:patternFill patternType="gray125"/>
    </x:fill>
    <x:fill>
      <x:patternFill patternType="solid">
        <x:fgColor rgb="FF1F4E3D"/>
      </x:patternFill>
    </x:fill>
    <x:fill>
      <x:patternFill patternType="solid">
        <x:fgColor rgb="FFF3F4F4"/>
      </x:patternFill>
    </x:fill>
    <x:fill>
      <x:patternFill patternType="solid">
        <x:fgColor rgb="FF2F6B55"/>
      </x:patternFill>
    </x:fill>
    <x:fill>
      <x:patternFill patternType="solid">
        <x:fgColor rgb="FFFFF7D6"/>
      </x:patternFill>
    </x:fill>
    <x:fill>
      <x:patternFill patternType="solid">
        <x:fgColor rgb="FFF5F8F6"/>
      </x:patternFill>
    </x:fill>
    <x:fill>
      <x:patternFill patternType="solid">
        <x:fgColor rgb="FFE7F0EB"/>
      </x:patternFill>
    </x:fill>
    <x:fill>
      <x:patternFill patternType="solid">
        <x:fgColor rgb="FFF3F4F4"/>
      </x:patternFill>
    </x:fill>
    <x:fill>
      <x:patternFill patternType="solid">
        <x:fgColor rgb="FFFFF8F7"/>
      </x:patternFill>
    </x:fill>
    <x:fill>
      <x:patternFill patternType="solid">
        <x:fgColor rgb="FFE7F0EB"/>
      </x:patternFill>
    </x:fill>
    <x:fill>
      <x:patternFill patternType="solid">
        <x:fgColor rgb="FFF5F8F6"/>
      </x:patternFill>
    </x:fill>
    <x:fill>
      <x:patternFill patternType="solid">
        <x:fgColor rgb="FFEEF5F1"/>
      </x:patternFill>
    </x:fill>
    <x:fill>
      <x:patternFill patternType="solid">
        <x:fgColor rgb="FF2F6B55"/>
      </x:patternFill>
    </x:fill>
    <x:fill>
      <x:patternFill patternType="solid">
        <x:fgColor rgb="FFFFF7D6"/>
      </x:patternFill>
    </x:fill>
    <x:fill>
      <x:patternFill patternType="solid">
        <x:fgColor rgb="FFFFFFFF"/>
      </x:patternFill>
    </x:fill>
    <x:fill>
      <x:patternFill patternType="solid">
        <x:fgColor rgb="FFFFF8E8"/>
      </x:patternFill>
    </x:fill>
    <x:fill>
      <x:patternFill patternType="solid">
        <x:fgColor rgb="FFE7F0EB"/>
      </x:patternFill>
    </x:fill>
    <x:fill>
      <x:patternFill patternType="solid">
        <x:fgColor rgb="FFF3F4F4"/>
      </x:patternFill>
    </x:fill>
  </x:fills>
  <x:borders count="4">
    <x:border/>
    <x:border/>
    <x:border/>
    <x:border/>
  </x:borders>
  <x:cellStyleXfs count="1">
    <x:xf numFmtId="0" fontId="0" fillId="0" borderId="0"/>
  </x:cellStyleXfs>
  <x:cellXfs count="1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5" borderId="2" xfId="0" applyNumberFormat="1" applyFont="1" applyFill="1" applyBorder="1" applyAlignment="1">
      <x:alignment vertical="top" wrapText="1"/>
    </x:xf>
    <x:xf numFmtId="0" fontId="0" fillId="6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/>
    <x:xf numFmtId="0" fontId="0" fillId="5" borderId="3" xfId="0" applyNumberFormat="1" applyFont="1" applyFill="1" applyBorder="1" applyAlignment="1">
      <x:alignment vertical="top" wrapText="1"/>
    </x:xf>
    <x:xf numFmtId="0" fontId="0" fillId="6" borderId="3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center"/>
    </x:xf>
    <x:xf numFmtId="200" fontId="0" fillId="0" borderId="1" xfId="0" applyNumberFormat="1" applyFont="1" applyFill="1" applyBorder="1" applyAlignment="1">
      <x:alignment horizontal="center"/>
    </x:xf>
    <x:xf numFmtId="0" fontId="2" fillId="3" borderId="2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 applyAlignment="1">
      <x:alignment horizontal="center"/>
    </x:xf>
    <x:xf numFmtId="200" fontId="0" fillId="0" borderId="2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 applyAlignment="1">
      <x:alignment horizontal="center" wrapText="1"/>
    </x:xf>
    <x:xf numFmtId="200" fontId="0" fillId="0" borderId="3" xfId="0" applyNumberFormat="1" applyFont="1" applyFill="1" applyBorder="1" applyAlignment="1">
      <x:alignment horizontal="center" wrapText="1"/>
    </x:xf>
    <x:xf numFmtId="0" fontId="0" fillId="0" borderId="3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vertical="center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top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4" fillId="6" borderId="2" xfId="0" applyNumberFormat="1" applyFont="1" applyFill="1" applyBorder="1" applyAlignment="1">
      <x:alignment vertical="center"/>
    </x:xf>
    <x:xf numFmtId="0" fontId="4" fillId="7" borderId="2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top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4" fillId="6" borderId="3" xfId="0" applyNumberFormat="1" applyFont="1" applyFill="1" applyBorder="1" applyAlignment="1">
      <x:alignment vertical="center"/>
    </x:xf>
    <x:xf numFmtId="0" fontId="4" fillId="7" borderId="3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center" wrapText="1"/>
    </x:xf>
    <x:xf numFmtId="0" fontId="4" fillId="7" borderId="2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vertical="center" wrapText="1"/>
    </x:xf>
    <x:xf numFmtId="0" fontId="4" fillId="7" borderId="3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0" xfId="0" applyNumberFormat="1" applyFont="1" applyFill="1" applyBorder="1" applyAlignment="1">
      <x:alignment wrapText="1"/>
    </x:xf>
    <x:xf numFmtId="0" fontId="4" fillId="10" borderId="0" xfId="0" applyNumberFormat="1" applyFont="1" applyFill="1" applyBorder="1" applyAlignment="1">
      <x:alignment vertical="center"/>
    </x:xf>
    <x:xf numFmtId="0" fontId="5" fillId="11" borderId="0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4" fillId="10" borderId="0" xfId="0" applyNumberFormat="1" applyFont="1" applyFill="1" applyBorder="1"/>
    <x:xf numFmtId="0" fontId="5" fillId="12" borderId="0" xfId="0" applyNumberFormat="1" applyFont="1" applyFill="1" applyBorder="1" applyAlignment="1">
      <x:alignment horizontal="center" vertical="center"/>
    </x:xf>
    <x:xf numFmtId="0" fontId="0" fillId="12" borderId="0" xfId="0" applyNumberFormat="1" applyFont="1" applyFill="1" applyBorder="1"/>
    <x:xf numFmtId="0" fontId="4" fillId="12" borderId="0" xfId="0" applyNumberFormat="1" applyFont="1" applyFill="1" applyBorder="1"/>
    <x:xf numFmtId="0" fontId="5" fillId="12" borderId="0" xfId="0" applyNumberFormat="1" applyFont="1" applyFill="1" applyBorder="1" applyAlignment="1">
      <x:alignment horizontal="center" vertical="center" wrapText="1"/>
    </x:xf>
    <x:xf numFmtId="0" fontId="4" fillId="12" borderId="0" xfId="0" applyNumberFormat="1" applyFont="1" applyFill="1" applyBorder="1" applyAlignment="1">
      <x:alignment wrapText="1"/>
    </x:xf>
    <x:xf numFmtId="0" fontId="4" fillId="12" borderId="0" xfId="0" applyNumberFormat="1" applyFont="1" applyFill="1" applyBorder="1" applyAlignment="1">
      <x:alignment horizontal="center" wrapText="1"/>
    </x:xf>
    <x:xf numFmtId="0" fontId="4" fillId="12" borderId="0" xfId="0" applyNumberFormat="1" applyFont="1" applyFill="1" applyBorder="1" applyAlignment="1">
      <x:alignment horizontal="center" vertical="center" wrapText="1"/>
    </x:xf>
    <x:xf numFmtId="0" fontId="3" fillId="13" borderId="2" xfId="0" applyNumberFormat="1" applyFont="1" applyFill="1" applyBorder="1" applyAlignment="1">
      <x:alignment horizontal="center" vertical="center" wrapText="1"/>
    </x:xf>
    <x:xf numFmtId="0" fontId="3" fillId="13" borderId="0" xfId="0" applyNumberFormat="1" applyFont="1" applyFill="1" applyBorder="1" applyAlignment="1">
      <x:alignment horizontal="center" vertical="center" wrapText="1"/>
    </x:xf>
    <x:xf numFmtId="0" fontId="2" fillId="8" borderId="2" xfId="0" applyNumberFormat="1" applyFont="1" applyFill="1" applyBorder="1" applyAlignment="1">
      <x:alignment vertical="center" wrapText="1"/>
    </x:xf>
    <x:xf numFmtId="0" fontId="0" fillId="14" borderId="2" xfId="0" applyNumberFormat="1" applyFont="1" applyFill="1" applyBorder="1" applyAlignment="1">
      <x:alignment vertical="top" wrapText="1"/>
    </x:xf>
    <x:xf numFmtId="0" fontId="0" fillId="14" borderId="0" xfId="0" applyNumberFormat="1" applyFont="1" applyFill="1" applyBorder="1" applyAlignment="1">
      <x:alignment vertical="top" wrapText="1"/>
    </x:xf>
    <x:xf numFmtId="0" fontId="0" fillId="11" borderId="2" xfId="0" applyNumberFormat="1" applyFont="1" applyFill="1" applyBorder="1" applyAlignment="1">
      <x:alignment vertical="top" wrapText="1"/>
    </x:xf>
    <x:xf numFmtId="200" fontId="0" fillId="11" borderId="2" xfId="0" applyNumberFormat="1" applyFont="1" applyFill="1" applyBorder="1" applyAlignment="1">
      <x:alignment horizontal="center" wrapText="1"/>
    </x:xf>
    <x:xf numFmtId="0" fontId="0" fillId="11" borderId="2" xfId="0" applyNumberFormat="1" applyFont="1" applyFill="1" applyBorder="1" applyAlignment="1">
      <x:alignment horizontal="center" vertical="top" wrapText="1"/>
    </x:xf>
    <x:xf numFmtId="0" fontId="0" fillId="11" borderId="2" xfId="0" applyNumberFormat="1" applyFont="1" applyFill="1" applyBorder="1" applyAlignment="1">
      <x:alignment horizontal="center" vertical="center" wrapText="1"/>
    </x:xf>
    <x:xf numFmtId="200" fontId="0" fillId="11" borderId="2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 applyAlignment="1">
      <x:alignment vertical="top" wrapText="1"/>
    </x:xf>
    <x:xf numFmtId="200" fontId="0" fillId="11" borderId="0" xfId="0" applyNumberFormat="1" applyFont="1" applyFill="1" applyBorder="1" applyAlignment="1">
      <x:alignment horizontal="center" wrapText="1"/>
    </x:xf>
    <x:xf numFmtId="0" fontId="0" fillId="11" borderId="0" xfId="0" applyNumberFormat="1" applyFont="1" applyFill="1" applyBorder="1" applyAlignment="1">
      <x:alignment horizontal="center" vertical="top" wrapText="1"/>
    </x:xf>
    <x:xf numFmtId="0" fontId="0" fillId="11" borderId="0" xfId="0" applyNumberFormat="1" applyFont="1" applyFill="1" applyBorder="1" applyAlignment="1">
      <x:alignment horizontal="center" vertical="center" wrapText="1"/>
    </x:xf>
    <x:xf numFmtId="200" fontId="0" fillId="11" borderId="0" xfId="0" applyNumberFormat="1" applyFont="1" applyFill="1" applyBorder="1" applyAlignment="1">
      <x:alignment horizontal="center" vertical="center" wrapText="1"/>
    </x:xf>
    <x:xf numFmtId="0" fontId="0" fillId="15" borderId="2" xfId="0" applyNumberFormat="1" applyFont="1" applyFill="1" applyBorder="1" applyAlignment="1">
      <x:alignment horizontal="center" wrapText="1"/>
    </x:xf>
    <x:xf numFmtId="0" fontId="0" fillId="15" borderId="2" xfId="0" applyNumberFormat="1" applyFont="1" applyFill="1" applyBorder="1" applyAlignment="1">
      <x:alignment horizontal="center" vertical="center" wrapText="1"/>
    </x:xf>
    <x:xf numFmtId="0" fontId="0" fillId="15" borderId="0" xfId="0" applyNumberFormat="1" applyFont="1" applyFill="1" applyBorder="1" applyAlignment="1">
      <x:alignment horizontal="center" wrapText="1"/>
    </x:xf>
    <x:xf numFmtId="0" fontId="0" fillId="15" borderId="0" xfId="0" applyNumberFormat="1" applyFont="1" applyFill="1" applyBorder="1" applyAlignment="1">
      <x:alignment horizontal="center" vertical="center" wrapText="1"/>
    </x:xf>
    <x:xf numFmtId="0" fontId="4" fillId="11" borderId="2" xfId="0" applyNumberFormat="1" applyFont="1" applyFill="1" applyBorder="1" applyAlignment="1">
      <x:alignment vertical="center" wrapText="1"/>
    </x:xf>
    <x:xf numFmtId="0" fontId="4" fillId="11" borderId="0" xfId="0" applyNumberFormat="1" applyFont="1" applyFill="1" applyBorder="1" applyAlignment="1">
      <x:alignment vertical="center" wrapText="1"/>
    </x:xf>
    <x:xf numFmtId="0" fontId="0" fillId="16" borderId="0" xfId="0" applyNumberFormat="1" applyFont="1" applyFill="1" applyBorder="1"/>
    <x:xf numFmtId="0" fontId="8" fillId="16" borderId="0" xfId="0" applyNumberFormat="1" applyFont="1" applyFill="1" applyBorder="1"/>
    <x:xf numFmtId="0" fontId="8" fillId="1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vertical="top" wrapText="1"/>
    </x:xf>
    <x:xf numFmtId="200" fontId="0" fillId="6" borderId="0" xfId="0" applyNumberFormat="1" applyFont="1" applyFill="1" applyBorder="1" applyAlignment="1">
      <x:alignment horizontal="center" wrapText="1"/>
    </x:xf>
    <x:xf numFmtId="0" fontId="0" fillId="6" borderId="0" xfId="0" applyNumberFormat="1" applyFont="1" applyFill="1" applyBorder="1" applyAlignment="1">
      <x:alignment horizontal="center" vertical="top" wrapText="1"/>
    </x:xf>
    <x:xf numFmtId="0" fontId="0" fillId="6" borderId="0" xfId="0" applyNumberFormat="1" applyFont="1" applyFill="1" applyBorder="1" applyAlignment="1">
      <x:alignment horizontal="center" vertical="center" wrapText="1"/>
    </x:xf>
    <x:xf numFmtId="200" fontId="0" fillId="6" borderId="0" xfId="0" applyNumberFormat="1" applyFont="1" applyFill="1" applyBorder="1" applyAlignment="1">
      <x:alignment horizontal="center" vertical="center" wrapText="1"/>
    </x:xf>
    <x:xf numFmtId="0" fontId="0" fillId="17" borderId="0" xfId="0" applyNumberFormat="1" applyFont="1" applyFill="1" applyBorder="1"/>
    <x:xf numFmtId="0" fontId="4" fillId="17" borderId="0" xfId="0" applyNumberFormat="1" applyFont="1" applyFill="1" applyBorder="1"/>
    <x:xf numFmtId="0" fontId="4" fillId="17" borderId="0" xfId="0" applyNumberFormat="1" applyFont="1" applyFill="1" applyBorder="1" applyAlignment="1">
      <x:alignment vertical="center"/>
    </x:xf>
    <x:xf numFmtId="0" fontId="2" fillId="18" borderId="0" xfId="0" applyNumberFormat="1" applyFont="1" applyFill="1" applyBorder="1" applyAlignment="1">
      <x:alignment vertical="center" wrapText="1"/>
    </x:xf>
    <x:xf numFmtId="201" fontId="0" fillId="6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76">
    <x:dxf>
      <x:font>
        <x:b/>
        <x:color rgb="FF8B2E2E"/>
      </x:font>
      <x:fill>
        <x:patternFill>
          <x:bgColor rgb="FFFBE8E7"/>
        </x:patternFill>
      </x:fill>
    </x:dxf>
    <x:dxf>
      <x:font>
        <x:color rgb="FF6E5700"/>
      </x:font>
      <x:fill>
        <x:patternFill>
          <x:bgColor rgb="FFFFF1C7"/>
        </x:patternFill>
      </x:fill>
    </x:dxf>
    <x:dxf>
      <x:font>
        <x:b/>
        <x:color rgb="FF8B2E2E"/>
      </x:font>
      <x:fill>
        <x:patternFill>
          <x:bgColor rgb="FFFBE8E7"/>
        </x:patternFill>
      </x:fill>
    </x:dxf>
    <x:dxf>
      <x:font>
        <x:color rgb="FF6E5700"/>
      </x:font>
      <x:fill>
        <x:patternFill>
          <x:bgColor rgb="FFFFF1C7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7603D"/>
      </x:font>
      <x:fill>
        <x:patternFill>
          <x:bgColor rgb="FFDCEFE4"/>
        </x:patternFill>
      </x:fill>
    </x:dxf>
    <x:dxf>
      <x:font>
        <x:color rgb="FF6E5700"/>
      </x:font>
      <x:fill>
        <x:patternFill>
          <x:bgColor rgb="FFFFF1C7"/>
        </x:patternFill>
      </x:fill>
    </x:dxf>
    <x:dxf>
      <x:font>
        <x:color rgb="FF8B2E2E"/>
      </x:font>
      <x:fill>
        <x:patternFill>
          <x:bgColor rgb="FFFBE3E1"/>
        </x:patternFill>
      </x:fill>
    </x:dxf>
    <x:dxf>
      <x:font>
        <x:color rgb="FF777777"/>
      </x:font>
      <x:fill>
        <x:patternFill>
          <x:bgColor rgb="FFEEEEEE"/>
        </x:patternFill>
      </x:fill>
    </x:dxf>
    <x:dxf>
      <x:font>
        <x:b/>
        <x:color rgb="FF8B2E2E"/>
      </x:font>
      <x:fill>
        <x:patternFill>
          <x:bgColor rgb="FFFBE8E7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1E6B45"/>
      </x:font>
      <x:fill>
        <x:patternFill>
          <x:bgColor rgb="FFDCF1E4"/>
        </x:patternFill>
      </x:fill>
    </x:dxf>
    <x:dxf>
      <x:font>
        <x:color rgb="FF2C604B"/>
      </x:font>
      <x:fill>
        <x:patternFill>
          <x:bgColor rgb="FFEDF6F0"/>
        </x:patternFill>
      </x:fill>
    </x:dxf>
    <x:dxf>
      <x:font>
        <x:color rgb="FF7A5B00"/>
      </x:font>
      <x:fill>
        <x:patternFill>
          <x:bgColor rgb="FFFFF2CF"/>
        </x:patternFill>
      </x:fill>
    </x:dxf>
    <x:dxf>
      <x:font>
        <x:color rgb="FF555555"/>
      </x:font>
      <x:fill>
        <x:patternFill>
          <x:bgColor rgb="FFEEEEEE"/>
        </x:patternFill>
      </x:fill>
    </x:dxf>
    <x:dxf>
      <x:font>
        <x:color rgb="FF9B2C2C"/>
      </x:font>
      <x:fill>
        <x:patternFill>
          <x:bgColor rgb="FFFBE3E1"/>
        </x:patternFill>
      </x:fill>
    </x:dxf>
    <x:dxf>
      <x:font>
        <x:b/>
        <x:color rgb="FF8B2E2E"/>
      </x:font>
      <x:fill>
        <x:patternFill>
          <x:bgColor rgb="FFFBE8E7"/>
        </x:patternFill>
      </x:fill>
    </x:dxf>
    <x:dxf>
      <x:font>
        <x:b/>
        <x:color rgb="FF6E5700"/>
      </x:font>
      <x:fill>
        <x:patternFill>
          <x:bgColor rgb="FFFFF1C7"/>
        </x:patternFill>
      </x:fill>
    </x:dxf>
    <x:dxf>
      <x:font>
        <x:b/>
        <x:color rgb="FF17603D"/>
      </x:font>
      <x:fill>
        <x:patternFill>
          <x:bgColor rgb="FFDCEFE4"/>
        </x:patternFill>
      </x:fill>
    </x:dxf>
    <x:dxf>
      <x:font>
        <x:color rgb="FF6E5700"/>
      </x:font>
      <x:fill>
        <x:patternFill>
          <x:bgColor rgb="FFFFF1C7"/>
        </x:patternFill>
      </x:fill>
    </x:dxf>
    <x:dxf>
      <x:font>
        <x:color rgb="FF8B2E2E"/>
      </x:font>
      <x:fill>
        <x:patternFill>
          <x:bgColor rgb="FFFBE3E1"/>
        </x:patternFill>
      </x:fill>
    </x:dxf>
    <x:dxf>
      <x:font>
        <x:b/>
        <x:color rgb="FF6E5700"/>
      </x:font>
      <x:fill>
        <x:patternFill patternType="solid">
          <x:bgColor rgb="FFFFF1C7"/>
        </x:patternFill>
      </x:fill>
    </x:dxf>
    <x:dxf>
      <x:font>
        <x:color rgb="FF666666"/>
      </x:font>
      <x:fill>
        <x:patternFill patternType="solid"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314b6a00747fc" /><Relationship Type="http://schemas.openxmlformats.org/officeDocument/2006/relationships/theme" Target="/xl/theme/theme1.xml" Id="R1940c547ef5d4260" /><Relationship Type="http://schemas.openxmlformats.org/officeDocument/2006/relationships/sharedStrings" Target="/xl/sharedStrings.xml" Id="R3fc1e950e674418b" /><Relationship Type="http://schemas.openxmlformats.org/officeDocument/2006/relationships/worksheet" Target="/xl/worksheets/sheet1.xml" Id="R4729c797bb0c4ef7" /><Relationship Type="http://schemas.openxmlformats.org/officeDocument/2006/relationships/worksheet" Target="/xl/worksheets/sheet2.xml" Id="Rdde355ba12c3407d" /><Relationship Type="http://schemas.openxmlformats.org/officeDocument/2006/relationships/worksheet" Target="/xl/worksheets/sheet3.xml" Id="R48652e326f9d42c9" /><Relationship Type="http://schemas.openxmlformats.org/officeDocument/2006/relationships/worksheet" Target="/xl/worksheets/sheet4.xml" Id="R9a4fbc74766942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1" hidden="0" customWidth="1"/>
    <x:col min="3" max="3" width="14" hidden="0" customWidth="1"/>
    <x:col min="4" max="4" width="10" hidden="0" customWidth="1"/>
    <x:col min="5" max="5" width="38" hidden="0" customWidth="1"/>
  </x:cols>
  <x:sheetData>
    <x:row r="1" ht="30" customHeight="1">
      <x:c r="A1" s="4" t="str">
        <x:v>STEP1｜家づくりの希望条件を決める</x:v>
      </x:c>
      <x:c r="B1" s="4"/>
      <x:c r="C1" s="4"/>
      <x:c r="D1" s="4"/>
      <x:c r="E1" s="4"/>
    </x:row>
    <x:row r="2" ht="42" customHeight="1">
      <x:c r="A2" s="106" t="str">
        <x:v>まずは比較の基準を決めます。「譲れない／できれば」にする項目は、できる範囲で「希望・条件」も入力してください。「未定」は一致度の計算に含めません。</x:v>
      </x:c>
      <x:c r="B2" s="106"/>
      <x:c r="C2" s="106"/>
      <x:c r="D2" s="106"/>
      <x:c r="E2" s="106"/>
    </x:row>
    <x:row r="3" ht="24" customHeight="1">
      <x:c r="A3" s="152" t="str">
        <x:v>一次比較に使う6つの基準</x:v>
      </x:c>
      <x:c r="B3" s="152"/>
      <x:c r="C3" s="152"/>
      <x:c r="D3" s="152"/>
      <x:c r="E3" s="152"/>
    </x:row>
    <x:row r="4">
      <x:c r="A4" s="44" t="str">
        <x:v>比較軸</x:v>
      </x:c>
      <x:c r="B4" s="44" t="str">
        <x:v>希望・条件</x:v>
      </x:c>
      <x:c r="C4" s="44" t="str">
        <x:v>優先度</x:v>
      </x:c>
      <x:c r="D4" s="44" t="str">
        <x:v>重み</x:v>
      </x:c>
      <x:c r="E4" s="44" t="str">
        <x:v>記入例・メモ</x:v>
      </x:c>
    </x:row>
    <x:row r="5">
      <x:c r="A5" s="45" t="str">
        <x:v>予算</x:v>
      </x:c>
      <x:c r="B5" s="46" t="str"/>
      <x:c r="C5" s="46" t="str">
        <x:v>譲れない</x:v>
      </x:c>
      <x:c r="D5" s="47" t="n">
        <x:f>IF(C5="譲れない",3,IF(C5="できれば",2,0))</x:f>
        <x:v>3</x:v>
      </x:c>
      <x:c r="E5" s="45" t="str">
        <x:v>例：総予算4,500万円以内</x:v>
      </x:c>
    </x:row>
    <x:row r="6">
      <x:c r="A6" s="45" t="str">
        <x:v>デザイン</x:v>
      </x:c>
      <x:c r="B6" s="46" t="str"/>
      <x:c r="C6" s="46" t="str">
        <x:v>できれば</x:v>
      </x:c>
      <x:c r="D6" s="47" t="n">
        <x:f>IF(C6="譲れない",3,IF(C6="できれば",2,0))</x:f>
        <x:v>2</x:v>
      </x:c>
      <x:c r="E6" s="45" t="str">
        <x:v>例：木の温かみがある北欧風</x:v>
      </x:c>
    </x:row>
    <x:row r="7">
      <x:c r="A7" s="45" t="str">
        <x:v>間取り</x:v>
      </x:c>
      <x:c r="B7" s="46" t="str"/>
      <x:c r="C7" s="46" t="str">
        <x:v>譲れない</x:v>
      </x:c>
      <x:c r="D7" s="47" t="n">
        <x:f>IF(C7="譲れない",3,IF(C7="できれば",2,0))</x:f>
        <x:v>3</x:v>
      </x:c>
      <x:c r="E7" s="45" t="str">
        <x:v>例：3LDKの平屋</x:v>
      </x:c>
    </x:row>
    <x:row r="8">
      <x:c r="A8" s="45" t="str">
        <x:v>建築エリア</x:v>
      </x:c>
      <x:c r="B8" s="46" t="str"/>
      <x:c r="C8" s="46" t="str">
        <x:v>譲れない</x:v>
      </x:c>
      <x:c r="D8" s="47" t="n">
        <x:f>IF(C8="譲れない",3,IF(C8="できれば",2,0))</x:f>
        <x:v>3</x:v>
      </x:c>
      <x:c r="E8" s="45" t="str">
        <x:v>例：○○市・△△市</x:v>
      </x:c>
    </x:row>
    <x:row r="9">
      <x:c r="A9" s="45" t="str">
        <x:v>住宅性能</x:v>
      </x:c>
      <x:c r="B9" s="46" t="str"/>
      <x:c r="C9" s="46" t="str">
        <x:v>未定</x:v>
      </x:c>
      <x:c r="D9" s="47" t="n">
        <x:f>IF(C9="譲れない",3,IF(C9="できれば",2,0))</x:f>
        <x:v>0</x:v>
      </x:c>
      <x:c r="E9" s="45" t="str">
        <x:v>例：断熱性能と耐震性能を重視</x:v>
      </x:c>
    </x:row>
    <x:row r="10">
      <x:c r="A10" s="45" t="str">
        <x:v>保証・アフター</x:v>
      </x:c>
      <x:c r="B10" s="46" t="str"/>
      <x:c r="C10" s="46" t="str">
        <x:v>未定</x:v>
      </x:c>
      <x:c r="D10" s="47" t="n">
        <x:f>IF(C10="譲れない",3,IF(C10="できれば",2,0))</x:f>
        <x:v>0</x:v>
      </x:c>
      <x:c r="E10" s="45" t="str">
        <x:v>例：長期保証・定期点検を確認したい</x:v>
      </x:c>
    </x:row>
    <x:row r="11">
      <x:c r="A11" s="109" t="str">
        <x:v>※「譲れない／できれば」を選んだのに希望条件が空欄の場合、黄色の入力欄が赤く表示されます。</x:v>
      </x:c>
      <x:c r="B11" s="109"/>
      <x:c r="C11" s="109"/>
      <x:c r="D11" s="109"/>
      <x:c r="E11" s="109"/>
    </x:row>
    <x:row r="12">
      <x:c r="A12" s="152" t="str">
        <x:v>必要な人だけ入力する詳しい希望</x:v>
      </x:c>
      <x:c r="B12" s="152"/>
      <x:c r="C12" s="152"/>
      <x:c r="D12" s="152"/>
      <x:c r="E12" s="152"/>
    </x:row>
    <x:row r="13">
      <x:c r="A13" s="44" t="str">
        <x:v>項目</x:v>
      </x:c>
      <x:c r="B13" s="44" t="str">
        <x:v>希望条件</x:v>
      </x:c>
      <x:c r="C13" s="44" t="str">
        <x:v>優先度</x:v>
      </x:c>
      <x:c r="D13" s="44" t="str">
        <x:v>メモ</x:v>
      </x:c>
    </x:row>
    <x:row r="14">
      <x:c r="A14" s="45" t="str">
        <x:v>総予算</x:v>
      </x:c>
      <x:c r="B14" s="46" t="str"/>
      <x:c r="C14" s="46" t="str">
        <x:v>譲れない</x:v>
      </x:c>
      <x:c r="D14" s="45" t="str">
        <x:v>土地・建物・工事・諸費用を含む上限</x:v>
      </x:c>
    </x:row>
    <x:row r="15">
      <x:c r="A15" s="45" t="str">
        <x:v>土地予算</x:v>
      </x:c>
      <x:c r="B15" s="46" t="str"/>
      <x:c r="C15" s="46" t="str">
        <x:v>未定</x:v>
      </x:c>
      <x:c r="D15" s="45" t="str">
        <x:v>土地を購入する場合</x:v>
      </x:c>
    </x:row>
    <x:row r="16">
      <x:c r="A16" s="45" t="str">
        <x:v>建物＋工事＋諸費用</x:v>
      </x:c>
      <x:c r="B16" s="46" t="str"/>
      <x:c r="C16" s="46" t="str">
        <x:v>未定</x:v>
      </x:c>
      <x:c r="D16" s="45" t="str">
        <x:v>建物本体以外の工事・諸費用も含める</x:v>
      </x:c>
    </x:row>
    <x:row r="17">
      <x:c r="A17" s="45" t="str">
        <x:v>建物タイプ</x:v>
      </x:c>
      <x:c r="B17" s="46" t="str"/>
      <x:c r="C17" s="46" t="str">
        <x:v>未定</x:v>
      </x:c>
      <x:c r="D17" s="45" t="str">
        <x:v>平屋／2階建て</x:v>
      </x:c>
    </x:row>
    <x:row r="18">
      <x:c r="A18" s="45" t="str">
        <x:v>部屋数</x:v>
      </x:c>
      <x:c r="B18" s="46" t="str"/>
      <x:c r="C18" s="46" t="str">
        <x:v>未定</x:v>
      </x:c>
      <x:c r="D18" s="45" t="str">
        <x:v>3LDK／4LDKなど</x:v>
      </x:c>
    </x:row>
    <x:row r="19">
      <x:c r="A19" s="45" t="str">
        <x:v>延床面積</x:v>
      </x:c>
      <x:c r="B19" s="46" t="str"/>
      <x:c r="C19" s="46" t="str">
        <x:v>未定</x:v>
      </x:c>
      <x:c r="D19" s="45" t="str">
        <x:v>希望があれば記入</x:v>
      </x:c>
    </x:row>
    <x:row r="20">
      <x:c r="A20" s="45" t="str">
        <x:v>断熱性能</x:v>
      </x:c>
      <x:c r="B20" s="46" t="str"/>
      <x:c r="C20" s="46" t="str">
        <x:v>未定</x:v>
      </x:c>
      <x:c r="D20" s="45" t="str">
        <x:v>UA値・断熱等性能等級など</x:v>
      </x:c>
    </x:row>
    <x:row r="21">
      <x:c r="A21" s="45" t="str">
        <x:v>気密性能</x:v>
      </x:c>
      <x:c r="B21" s="46" t="str"/>
      <x:c r="C21" s="46" t="str">
        <x:v>未定</x:v>
      </x:c>
      <x:c r="D21" s="45" t="str">
        <x:v>C値・気密測定の有無など</x:v>
      </x:c>
    </x:row>
    <x:row r="22">
      <x:c r="A22" s="45" t="str">
        <x:v>耐震性能</x:v>
      </x:c>
      <x:c r="B22" s="46" t="str"/>
      <x:c r="C22" s="46" t="str">
        <x:v>未定</x:v>
      </x:c>
      <x:c r="D22" s="45" t="str">
        <x:v>耐震等級など</x:v>
      </x:c>
    </x:row>
    <x:row r="23">
      <x:c r="A23" s="45" t="str">
        <x:v>キッチン・浴室</x:v>
      </x:c>
      <x:c r="B23" s="46" t="str"/>
      <x:c r="C23" s="46" t="str">
        <x:v>できれば</x:v>
      </x:c>
      <x:c r="D23" s="45" t="str">
        <x:v>メーカー・食洗機など</x:v>
      </x:c>
    </x:row>
    <x:row r="24">
      <x:c r="A24" s="45" t="str">
        <x:v>収納・家事動線</x:v>
      </x:c>
      <x:c r="B24" s="46" t="str"/>
      <x:c r="C24" s="46" t="str">
        <x:v>できれば</x:v>
      </x:c>
      <x:c r="D24" s="45" t="str">
        <x:v>FCL・ランドリー・回遊動線など</x:v>
      </x:c>
    </x:row>
    <x:row r="25">
      <x:c r="A25" s="45" t="str">
        <x:v>その他</x:v>
      </x:c>
      <x:c r="B25" s="46" t="str"/>
      <x:c r="C25" s="46" t="str">
        <x:v>未定</x:v>
      </x:c>
      <x:c r="D25" s="45" t="str"/>
    </x:row>
  </x:sheetData>
  <x:mergeCells>
    <x:mergeCell ref="A1:E1"/>
    <x:mergeCell ref="A2:E2"/>
    <x:mergeCell ref="A12:E12"/>
    <x:mergeCell ref="A11:E11"/>
    <x:mergeCell ref="A3:E3"/>
  </x:mergeCells>
  <x:conditionalFormatting sqref="C5:C10">
    <x:cfRule type="expression" dxfId="0" priority="1">
      <x:formula>C5="譲れない"</x:formula>
    </x:cfRule>
    <x:cfRule type="expression" dxfId="1" priority="2">
      <x:formula>C5="できれば"</x:formula>
    </x:cfRule>
  </x:conditionalFormatting>
  <x:conditionalFormatting sqref="C14:C25">
    <x:cfRule type="expression" dxfId="2" priority="3">
      <x:formula>C14="譲れない"</x:formula>
    </x:cfRule>
    <x:cfRule type="expression" dxfId="3" priority="4">
      <x:formula>C14="できれば"</x:formula>
    </x:cfRule>
  </x:conditionalFormatting>
  <x:conditionalFormatting sqref="D5:D10">
    <x:cfRule type="expression" dxfId="37" priority="5">
      <x:formula>D5=0</x:formula>
    </x:cfRule>
  </x:conditionalFormatting>
  <x:conditionalFormatting sqref="B5:B10">
    <x:cfRule type="expression" dxfId="38" priority="6">
      <x:formula>AND($C5&lt;&gt;"未定",$B5="")</x:formula>
    </x:cfRule>
  </x:conditionalFormatting>
  <x:dataValidations count="2">
    <x:dataValidation type="list" sqref="C5:C10">
      <x:formula1>"譲れない,できれば,未定"</x:formula1>
    </x:dataValidation>
    <x:dataValidation type="list" sqref="C14:C25">
      <x:formula1>"譲れない,できれば,未定"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8" hidden="0" customWidth="1"/>
    <x:col min="9" max="9" width="14" hidden="0" customWidth="1"/>
    <x:col min="10" max="10" width="27" hidden="0" customWidth="1"/>
    <x:col min="11" max="11" width="15" hidden="0" customWidth="1"/>
    <x:col min="12" max="12" width="28" hidden="0" customWidth="1"/>
  </x:cols>
  <x:sheetData>
    <x:row r="1" ht="30" customHeight="1">
      <x:c r="A1" s="4" t="str">
        <x:v>STEP2｜届いた5〜10社の資料から候補2〜3社を絞る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44" customHeight="1">
      <x:c r="A2" s="153" t="str">
        <x:v>資料で分かる範囲を選びます。分からない項目は「？」を選ぶのがおすすめですが、空欄のままでも未確認として扱います。一致度は確認できた項目が半分以上ある場合だけ表示します。</x:v>
      </x:c>
      <x:c r="B2" s="153"/>
      <x:c r="C2" s="153"/>
      <x:c r="D2" s="153"/>
      <x:c r="E2" s="153"/>
      <x:c r="F2" s="153"/>
      <x:c r="G2" s="153"/>
      <x:c r="H2" s="153"/>
      <x:c r="I2" s="153"/>
      <x:c r="J2" s="153"/>
      <x:c r="K2" s="153"/>
      <x:c r="L2" s="153"/>
    </x:row>
    <x:row r="4">
      <x:c r="A4" s="110" t="str">
        <x:v>入力済み</x:v>
      </x:c>
      <x:c r="B4" s="110"/>
      <x:c r="C4" s="110" t="str">
        <x:v>候補に残す</x:v>
      </x:c>
      <x:c r="D4" s="110"/>
      <x:c r="E4" s="110" t="str">
        <x:v>絞り込み状況｜候補は2〜3社が目安</x:v>
      </x:c>
      <x:c r="F4" s="110"/>
      <x:c r="G4" s="110"/>
      <x:c r="H4" s="110"/>
      <x:c r="I4" s="110"/>
      <x:c r="J4" s="110"/>
      <x:c r="K4" s="110"/>
      <x:c r="L4" s="110"/>
    </x:row>
    <x:row r="5">
      <x:c r="A5" s="111" t="n">
        <x:f>COUNTA(A9:A18)</x:f>
        <x:v>0</x:v>
      </x:c>
      <x:c r="B5" s="111"/>
      <x:c r="C5" s="111" t="n">
        <x:f>COUNTIF(K9:K18,"候補に残す")</x:f>
        <x:v>0</x:v>
      </x:c>
      <x:c r="D5" s="111"/>
      <x:c r="E5" s="117" t="str">
        <x:f>IF(C5=0,"まずは資料を見ながら気になる会社を選びましょう",IF(C5=1,"比較のため、もう1〜2社残してもOKです",IF(C5&lt;=3,"候補が絞れました。ここで一次比較は完了です","候補が4社以上です。STEP1の「譲れない条件」をもう一度確認してみましょう")))</x:f>
        <x:v>まずは資料を見ながら気になる会社を選びましょう</x:v>
      </x:c>
      <x:c r="F5" s="117"/>
      <x:c r="G5" s="117"/>
      <x:c r="H5" s="117"/>
      <x:c r="I5" s="120"/>
      <x:c r="J5" s="120"/>
      <x:c r="K5" s="120"/>
      <x:c r="L5" s="120"/>
    </x:row>
    <x:row r="7">
      <x:c r="A7" s="121" t="str">
        <x:v>会社名</x:v>
      </x:c>
      <x:c r="B7" s="121" t="str">
        <x:v>予算感</x:v>
      </x:c>
      <x:c r="C7" s="121" t="str">
        <x:v>デザイン</x:v>
      </x:c>
      <x:c r="D7" s="121" t="str">
        <x:v>希望間取り</x:v>
      </x:c>
      <x:c r="E7" s="121" t="str">
        <x:v>建築エリア</x:v>
      </x:c>
      <x:c r="F7" s="121" t="str">
        <x:v>住宅性能</x:v>
      </x:c>
      <x:c r="G7" s="121" t="str">
        <x:v>保証・アフター</x:v>
      </x:c>
      <x:c r="H7" s="121" t="str">
        <x:v>希望条件との一致度（参考）</x:v>
      </x:c>
      <x:c r="I7" s="121" t="str">
        <x:v>確認状況</x:v>
      </x:c>
      <x:c r="J7" s="121" t="str">
        <x:v>譲れない条件の警告</x:v>
      </x:c>
      <x:c r="K7" s="121" t="str">
        <x:v>判定</x:v>
      </x:c>
      <x:c r="L7" s="121" t="str">
        <x:v>判定理由</x:v>
      </x:c>
    </x:row>
    <x:row r="8">
      <x:c r="A8" s="123" t="str"/>
      <x:c r="B8" s="123" t="str">
        <x:f>"優先度："&amp;'希望条件'!C5</x:f>
        <x:v>優先度：譲れない</x:v>
      </x:c>
      <x:c r="C8" s="123" t="str">
        <x:f>"優先度："&amp;'希望条件'!C6</x:f>
        <x:v>優先度：できれば</x:v>
      </x:c>
      <x:c r="D8" s="123" t="str">
        <x:f>"優先度："&amp;'希望条件'!C7</x:f>
        <x:v>優先度：譲れない</x:v>
      </x:c>
      <x:c r="E8" s="123" t="str">
        <x:f>"優先度："&amp;'希望条件'!C8</x:f>
        <x:v>優先度：譲れない</x:v>
      </x:c>
      <x:c r="F8" s="123" t="str">
        <x:f>"優先度："&amp;'希望条件'!C9</x:f>
        <x:v>優先度：未定</x:v>
      </x:c>
      <x:c r="G8" s="123" t="str">
        <x:f>"優先度："&amp;'希望条件'!C10</x:f>
        <x:v>優先度：未定</x:v>
      </x:c>
      <x:c r="H8" s="123" t="str">
        <x:v>半分以上確認できた場合のみ表示</x:v>
      </x:c>
      <x:c r="I8" s="123" t="str">
        <x:v>確認済み／評価対象</x:v>
      </x:c>
      <x:c r="J8" s="123" t="str">
        <x:v>×・？・空欄を確認</x:v>
      </x:c>
      <x:c r="K8" s="123" t="str">
        <x:v>自分で選択</x:v>
      </x:c>
      <x:c r="L8" s="123" t="str"/>
    </x:row>
    <x:row r="9">
      <x:c r="A9" s="124"/>
      <x:c r="B9" s="124"/>
      <x:c r="C9" s="124"/>
      <x:c r="D9" s="124"/>
      <x:c r="E9" s="124"/>
      <x:c r="F9" s="124"/>
      <x:c r="G9" s="124"/>
      <x:c r="H9" s="154" t="str">
        <x:f>IF(A9="","",IF((IF('希望条件'!$D$5&gt;0,1,0) + IF('希望条件'!$D$6&gt;0,1,0) + IF('希望条件'!$D$7&gt;0,1,0) + IF('希望条件'!$D$8&gt;0,1,0) + IF('希望条件'!$D$9&gt;0,1,0) + IF('希望条件'!$D$10&gt;0,1,0))=0,"基準未設定",IF((IF(AND('希望条件'!$D$5&gt;0,B9&lt;&gt;"",B9&lt;&gt;"？ 資料では分からない"),1,0) + IF(AND('希望条件'!$D$6&gt;0,C9&lt;&gt;"",C9&lt;&gt;"？ 資料では分からない"),1,0) + IF(AND('希望条件'!$D$7&gt;0,D9&lt;&gt;"",D9&lt;&gt;"？ 資料では分からない"),1,0) + IF(AND('希望条件'!$D$8&gt;0,E9&lt;&gt;"",E9&lt;&gt;"？ 資料では分からない"),1,0) + IF(AND('希望条件'!$D$9&gt;0,F9&lt;&gt;"",F9&lt;&gt;"？ 資料では分からない"),1,0) + IF(AND('希望条件'!$D$10&gt;0,G9&lt;&gt;"",G9&lt;&gt;"？ 資料では分からない"),1,0))/(IF('希望条件'!$D$5&gt;0,1,0) + IF('希望条件'!$D$6&gt;0,1,0) + IF('希望条件'!$D$7&gt;0,1,0) + IF('希望条件'!$D$8&gt;0,1,0) + IF('希望条件'!$D$9&gt;0,1,0) + IF('希望条件'!$D$10&gt;0,1,0))&lt;0.5,"確認不足",IFERROR(ROUND(((IF(B9="◎ 希望に近い",3,IF(B9="○ 概ね合う",2,IF(B9="△ 少し気になる",1,IF(B9="× 希望と合わない",0,0))))*'希望条件'!$D$5) + (IF(C9="◎ 希望に近い",3,IF(C9="○ 概ね合う",2,IF(C9="△ 少し気になる",1,IF(C9="× 希望と合わない",0,0))))*'希望条件'!$D$6) + (IF(D9="◎ 希望に近い",3,IF(D9="○ 概ね合う",2,IF(D9="△ 少し気になる",1,IF(D9="× 希望と合わない",0,0))))*'希望条件'!$D$7) + (IF(E9="◎ 希望に近い",3,IF(E9="○ 概ね合う",2,IF(E9="△ 少し気になる",1,IF(E9="× 希望と合わない",0,0))))*'希望条件'!$D$8) + (IF(F9="◎ 希望に近い",3,IF(F9="○ 概ね合う",2,IF(F9="△ 少し気になる",1,IF(F9="× 希望と合わない",0,0))))*'希望条件'!$D$9) + (IF(G9="◎ 希望に近い",3,IF(G9="○ 概ね合う",2,IF(G9="△ 少し気になる",1,IF(G9="× 希望と合わない",0,0))))*'希望条件'!$D$10))/(3*(IF(OR('希望条件'!$D$5=0,B9="",B9="？ 資料では分からない"),0,'希望条件'!$D$5) + IF(OR('希望条件'!$D$6=0,C9="",C9="？ 資料では分からない"),0,'希望条件'!$D$6) + IF(OR('希望条件'!$D$7=0,D9="",D9="？ 資料では分からない"),0,'希望条件'!$D$7) + IF(OR('希望条件'!$D$8=0,E9="",E9="？ 資料では分からない"),0,'希望条件'!$D$8) + IF(OR('希望条件'!$D$9=0,F9="",F9="？ 資料では分からない"),0,'希望条件'!$D$9) + IF(OR('希望条件'!$D$10=0,G9="",G9="？ 資料では分からない"),0,'希望条件'!$D$10)))*100,0),"確認不足"))))</x:f>
      </x:c>
      <x:c r="I9" s="130" t="str">
        <x:f>IF(A9="","",(IF(AND('希望条件'!$D$5&gt;0,B9&lt;&gt;"",B9&lt;&gt;"？ 資料では分からない"),1,0) + IF(AND('希望条件'!$D$6&gt;0,C9&lt;&gt;"",C9&lt;&gt;"？ 資料では分からない"),1,0) + IF(AND('希望条件'!$D$7&gt;0,D9&lt;&gt;"",D9&lt;&gt;"？ 資料では分からない"),1,0) + IF(AND('希望条件'!$D$8&gt;0,E9&lt;&gt;"",E9&lt;&gt;"？ 資料では分からない"),1,0) + IF(AND('希望条件'!$D$9&gt;0,F9&lt;&gt;"",F9&lt;&gt;"？ 資料では分からない"),1,0) + IF(AND('希望条件'!$D$10&gt;0,G9&lt;&gt;"",G9&lt;&gt;"？ 資料では分からない"),1,0))&amp;"/"&amp;(IF('希望条件'!$D$5&gt;0,1,0) + IF('希望条件'!$D$6&gt;0,1,0) + IF('希望条件'!$D$7&gt;0,1,0) + IF('希望条件'!$D$8&gt;0,1,0) + IF('希望条件'!$D$9&gt;0,1,0) + IF('希望条件'!$D$10&gt;0,1,0)))</x:f>
      </x:c>
      <x:c r="J9" s="137" t="str">
        <x:f>IF(A9="","",IF((IF(AND('希望条件'!$C$5="譲れない",B9="× 希望と合わない"),1,0) + IF(AND('希望条件'!$C$6="譲れない",C9="× 希望と合わない"),1,0) + IF(AND('希望条件'!$C$7="譲れない",D9="× 希望と合わない"),1,0) + IF(AND('希望条件'!$C$8="譲れない",E9="× 希望と合わない"),1,0) + IF(AND('希望条件'!$C$9="譲れない",F9="× 希望と合わない"),1,0) + IF(AND('希望条件'!$C$10="譲れない",G9="× 希望と合わない"),1,0))&gt;0,"⚠ 譲れない条件と不一致あり",IF((IF(AND('希望条件'!$C$5="譲れない",OR(B9="",B9="？ 資料では分からない")),1,0) + IF(AND('希望条件'!$C$6="譲れない",OR(C9="",C9="？ 資料では分からない")),1,0) + IF(AND('希望条件'!$C$7="譲れない",OR(D9="",D9="？ 資料では分からない")),1,0) + IF(AND('希望条件'!$C$8="譲れない",OR(E9="",E9="？ 資料では分からない")),1,0) + IF(AND('希望条件'!$C$9="譲れない",OR(F9="",F9="？ 資料では分からない")),1,0) + IF(AND('希望条件'!$C$10="譲れない",OR(G9="",G9="？ 資料では分からない")),1,0))&gt;0,"△ 譲れない条件に未確認あり","")))</x:f>
      </x:c>
      <x:c r="K9" s="124"/>
      <x:c r="L9" s="124"/>
    </x:row>
    <x:row r="10">
      <x:c r="A10" s="124"/>
      <x:c r="B10" s="124"/>
      <x:c r="C10" s="124"/>
      <x:c r="D10" s="124"/>
      <x:c r="E10" s="124"/>
      <x:c r="F10" s="124"/>
      <x:c r="G10" s="124"/>
      <x:c r="H10" s="154" t="str">
        <x:f>IF(A10="","",IF((IF('希望条件'!$D$5&gt;0,1,0) + IF('希望条件'!$D$6&gt;0,1,0) + IF('希望条件'!$D$7&gt;0,1,0) + IF('希望条件'!$D$8&gt;0,1,0) + IF('希望条件'!$D$9&gt;0,1,0) + IF('希望条件'!$D$10&gt;0,1,0))=0,"基準未設定",IF((IF(AND('希望条件'!$D$5&gt;0,B10&lt;&gt;"",B10&lt;&gt;"？ 資料では分からない"),1,0) + IF(AND('希望条件'!$D$6&gt;0,C10&lt;&gt;"",C10&lt;&gt;"？ 資料では分からない"),1,0) + IF(AND('希望条件'!$D$7&gt;0,D10&lt;&gt;"",D10&lt;&gt;"？ 資料では分からない"),1,0) + IF(AND('希望条件'!$D$8&gt;0,E10&lt;&gt;"",E10&lt;&gt;"？ 資料では分からない"),1,0) + IF(AND('希望条件'!$D$9&gt;0,F10&lt;&gt;"",F10&lt;&gt;"？ 資料では分からない"),1,0) + IF(AND('希望条件'!$D$10&gt;0,G10&lt;&gt;"",G10&lt;&gt;"？ 資料では分からない"),1,0))/(IF('希望条件'!$D$5&gt;0,1,0) + IF('希望条件'!$D$6&gt;0,1,0) + IF('希望条件'!$D$7&gt;0,1,0) + IF('希望条件'!$D$8&gt;0,1,0) + IF('希望条件'!$D$9&gt;0,1,0) + IF('希望条件'!$D$10&gt;0,1,0))&lt;0.5,"確認不足",IFERROR(ROUND(((IF(B10="◎ 希望に近い",3,IF(B10="○ 概ね合う",2,IF(B10="△ 少し気になる",1,IF(B10="× 希望と合わない",0,0))))*'希望条件'!$D$5) + (IF(C10="◎ 希望に近い",3,IF(C10="○ 概ね合う",2,IF(C10="△ 少し気になる",1,IF(C10="× 希望と合わない",0,0))))*'希望条件'!$D$6) + (IF(D10="◎ 希望に近い",3,IF(D10="○ 概ね合う",2,IF(D10="△ 少し気になる",1,IF(D10="× 希望と合わない",0,0))))*'希望条件'!$D$7) + (IF(E10="◎ 希望に近い",3,IF(E10="○ 概ね合う",2,IF(E10="△ 少し気になる",1,IF(E10="× 希望と合わない",0,0))))*'希望条件'!$D$8) + (IF(F10="◎ 希望に近い",3,IF(F10="○ 概ね合う",2,IF(F10="△ 少し気になる",1,IF(F10="× 希望と合わない",0,0))))*'希望条件'!$D$9) + (IF(G10="◎ 希望に近い",3,IF(G10="○ 概ね合う",2,IF(G10="△ 少し気になる",1,IF(G10="× 希望と合わない",0,0))))*'希望条件'!$D$10))/(3*(IF(OR('希望条件'!$D$5=0,B10="",B10="？ 資料では分からない"),0,'希望条件'!$D$5) + IF(OR('希望条件'!$D$6=0,C10="",C10="？ 資料では分からない"),0,'希望条件'!$D$6) + IF(OR('希望条件'!$D$7=0,D10="",D10="？ 資料では分からない"),0,'希望条件'!$D$7) + IF(OR('希望条件'!$D$8=0,E10="",E10="？ 資料では分からない"),0,'希望条件'!$D$8) + IF(OR('希望条件'!$D$9=0,F10="",F10="？ 資料では分からない"),0,'希望条件'!$D$9) + IF(OR('希望条件'!$D$10=0,G10="",G10="？ 資料では分からない"),0,'希望条件'!$D$10)))*100,0),"確認不足"))))</x:f>
      </x:c>
      <x:c r="I10" s="130" t="str">
        <x:f>IF(A10="","",(IF(AND('希望条件'!$D$5&gt;0,B10&lt;&gt;"",B10&lt;&gt;"？ 資料では分からない"),1,0) + IF(AND('希望条件'!$D$6&gt;0,C10&lt;&gt;"",C10&lt;&gt;"？ 資料では分からない"),1,0) + IF(AND('希望条件'!$D$7&gt;0,D10&lt;&gt;"",D10&lt;&gt;"？ 資料では分からない"),1,0) + IF(AND('希望条件'!$D$8&gt;0,E10&lt;&gt;"",E10&lt;&gt;"？ 資料では分からない"),1,0) + IF(AND('希望条件'!$D$9&gt;0,F10&lt;&gt;"",F10&lt;&gt;"？ 資料では分からない"),1,0) + IF(AND('希望条件'!$D$10&gt;0,G10&lt;&gt;"",G10&lt;&gt;"？ 資料では分からない"),1,0))&amp;"/"&amp;(IF('希望条件'!$D$5&gt;0,1,0) + IF('希望条件'!$D$6&gt;0,1,0) + IF('希望条件'!$D$7&gt;0,1,0) + IF('希望条件'!$D$8&gt;0,1,0) + IF('希望条件'!$D$9&gt;0,1,0) + IF('希望条件'!$D$10&gt;0,1,0)))</x:f>
      </x:c>
      <x:c r="J10" s="137" t="str">
        <x:f>IF(A10="","",IF((IF(AND('希望条件'!$C$5="譲れない",B10="× 希望と合わない"),1,0) + IF(AND('希望条件'!$C$6="譲れない",C10="× 希望と合わない"),1,0) + IF(AND('希望条件'!$C$7="譲れない",D10="× 希望と合わない"),1,0) + IF(AND('希望条件'!$C$8="譲れない",E10="× 希望と合わない"),1,0) + IF(AND('希望条件'!$C$9="譲れない",F10="× 希望と合わない"),1,0) + IF(AND('希望条件'!$C$10="譲れない",G10="× 希望と合わない"),1,0))&gt;0,"⚠ 譲れない条件と不一致あり",IF((IF(AND('希望条件'!$C$5="譲れない",OR(B10="",B10="？ 資料では分からない")),1,0) + IF(AND('希望条件'!$C$6="譲れない",OR(C10="",C10="？ 資料では分からない")),1,0) + IF(AND('希望条件'!$C$7="譲れない",OR(D10="",D10="？ 資料では分からない")),1,0) + IF(AND('希望条件'!$C$8="譲れない",OR(E10="",E10="？ 資料では分からない")),1,0) + IF(AND('希望条件'!$C$9="譲れない",OR(F10="",F10="？ 資料では分からない")),1,0) + IF(AND('希望条件'!$C$10="譲れない",OR(G10="",G10="？ 資料では分からない")),1,0))&gt;0,"△ 譲れない条件に未確認あり","")))</x:f>
      </x:c>
      <x:c r="K10" s="124"/>
      <x:c r="L10" s="124"/>
    </x:row>
    <x:row r="11">
      <x:c r="A11" s="124"/>
      <x:c r="B11" s="124"/>
      <x:c r="C11" s="124"/>
      <x:c r="D11" s="124"/>
      <x:c r="E11" s="124"/>
      <x:c r="F11" s="124"/>
      <x:c r="G11" s="124"/>
      <x:c r="H11" s="154" t="str">
        <x:f>IF(A11="","",IF((IF('希望条件'!$D$5&gt;0,1,0) + IF('希望条件'!$D$6&gt;0,1,0) + IF('希望条件'!$D$7&gt;0,1,0) + IF('希望条件'!$D$8&gt;0,1,0) + IF('希望条件'!$D$9&gt;0,1,0) + IF('希望条件'!$D$10&gt;0,1,0))=0,"基準未設定",IF((IF(AND('希望条件'!$D$5&gt;0,B11&lt;&gt;"",B11&lt;&gt;"？ 資料では分からない"),1,0) + IF(AND('希望条件'!$D$6&gt;0,C11&lt;&gt;"",C11&lt;&gt;"？ 資料では分からない"),1,0) + IF(AND('希望条件'!$D$7&gt;0,D11&lt;&gt;"",D11&lt;&gt;"？ 資料では分からない"),1,0) + IF(AND('希望条件'!$D$8&gt;0,E11&lt;&gt;"",E11&lt;&gt;"？ 資料では分からない"),1,0) + IF(AND('希望条件'!$D$9&gt;0,F11&lt;&gt;"",F11&lt;&gt;"？ 資料では分からない"),1,0) + IF(AND('希望条件'!$D$10&gt;0,G11&lt;&gt;"",G11&lt;&gt;"？ 資料では分からない"),1,0))/(IF('希望条件'!$D$5&gt;0,1,0) + IF('希望条件'!$D$6&gt;0,1,0) + IF('希望条件'!$D$7&gt;0,1,0) + IF('希望条件'!$D$8&gt;0,1,0) + IF('希望条件'!$D$9&gt;0,1,0) + IF('希望条件'!$D$10&gt;0,1,0))&lt;0.5,"確認不足",IFERROR(ROUND(((IF(B11="◎ 希望に近い",3,IF(B11="○ 概ね合う",2,IF(B11="△ 少し気になる",1,IF(B11="× 希望と合わない",0,0))))*'希望条件'!$D$5) + (IF(C11="◎ 希望に近い",3,IF(C11="○ 概ね合う",2,IF(C11="△ 少し気になる",1,IF(C11="× 希望と合わない",0,0))))*'希望条件'!$D$6) + (IF(D11="◎ 希望に近い",3,IF(D11="○ 概ね合う",2,IF(D11="△ 少し気になる",1,IF(D11="× 希望と合わない",0,0))))*'希望条件'!$D$7) + (IF(E11="◎ 希望に近い",3,IF(E11="○ 概ね合う",2,IF(E11="△ 少し気になる",1,IF(E11="× 希望と合わない",0,0))))*'希望条件'!$D$8) + (IF(F11="◎ 希望に近い",3,IF(F11="○ 概ね合う",2,IF(F11="△ 少し気になる",1,IF(F11="× 希望と合わない",0,0))))*'希望条件'!$D$9) + (IF(G11="◎ 希望に近い",3,IF(G11="○ 概ね合う",2,IF(G11="△ 少し気になる",1,IF(G11="× 希望と合わない",0,0))))*'希望条件'!$D$10))/(3*(IF(OR('希望条件'!$D$5=0,B11="",B11="？ 資料では分からない"),0,'希望条件'!$D$5) + IF(OR('希望条件'!$D$6=0,C11="",C11="？ 資料では分からない"),0,'希望条件'!$D$6) + IF(OR('希望条件'!$D$7=0,D11="",D11="？ 資料では分からない"),0,'希望条件'!$D$7) + IF(OR('希望条件'!$D$8=0,E11="",E11="？ 資料では分からない"),0,'希望条件'!$D$8) + IF(OR('希望条件'!$D$9=0,F11="",F11="？ 資料では分からない"),0,'希望条件'!$D$9) + IF(OR('希望条件'!$D$10=0,G11="",G11="？ 資料では分からない"),0,'希望条件'!$D$10)))*100,0),"確認不足"))))</x:f>
      </x:c>
      <x:c r="I11" s="130" t="str">
        <x:f>IF(A11="","",(IF(AND('希望条件'!$D$5&gt;0,B11&lt;&gt;"",B11&lt;&gt;"？ 資料では分からない"),1,0) + IF(AND('希望条件'!$D$6&gt;0,C11&lt;&gt;"",C11&lt;&gt;"？ 資料では分からない"),1,0) + IF(AND('希望条件'!$D$7&gt;0,D11&lt;&gt;"",D11&lt;&gt;"？ 資料では分からない"),1,0) + IF(AND('希望条件'!$D$8&gt;0,E11&lt;&gt;"",E11&lt;&gt;"？ 資料では分からない"),1,0) + IF(AND('希望条件'!$D$9&gt;0,F11&lt;&gt;"",F11&lt;&gt;"？ 資料では分からない"),1,0) + IF(AND('希望条件'!$D$10&gt;0,G11&lt;&gt;"",G11&lt;&gt;"？ 資料では分からない"),1,0))&amp;"/"&amp;(IF('希望条件'!$D$5&gt;0,1,0) + IF('希望条件'!$D$6&gt;0,1,0) + IF('希望条件'!$D$7&gt;0,1,0) + IF('希望条件'!$D$8&gt;0,1,0) + IF('希望条件'!$D$9&gt;0,1,0) + IF('希望条件'!$D$10&gt;0,1,0)))</x:f>
      </x:c>
      <x:c r="J11" s="137" t="str">
        <x:f>IF(A11="","",IF((IF(AND('希望条件'!$C$5="譲れない",B11="× 希望と合わない"),1,0) + IF(AND('希望条件'!$C$6="譲れない",C11="× 希望と合わない"),1,0) + IF(AND('希望条件'!$C$7="譲れない",D11="× 希望と合わない"),1,0) + IF(AND('希望条件'!$C$8="譲れない",E11="× 希望と合わない"),1,0) + IF(AND('希望条件'!$C$9="譲れない",F11="× 希望と合わない"),1,0) + IF(AND('希望条件'!$C$10="譲れない",G11="× 希望と合わない"),1,0))&gt;0,"⚠ 譲れない条件と不一致あり",IF((IF(AND('希望条件'!$C$5="譲れない",OR(B11="",B11="？ 資料では分からない")),1,0) + IF(AND('希望条件'!$C$6="譲れない",OR(C11="",C11="？ 資料では分からない")),1,0) + IF(AND('希望条件'!$C$7="譲れない",OR(D11="",D11="？ 資料では分からない")),1,0) + IF(AND('希望条件'!$C$8="譲れない",OR(E11="",E11="？ 資料では分からない")),1,0) + IF(AND('希望条件'!$C$9="譲れない",OR(F11="",F11="？ 資料では分からない")),1,0) + IF(AND('希望条件'!$C$10="譲れない",OR(G11="",G11="？ 資料では分からない")),1,0))&gt;0,"△ 譲れない条件に未確認あり","")))</x:f>
      </x:c>
      <x:c r="K11" s="124"/>
      <x:c r="L11" s="124"/>
    </x:row>
    <x:row r="12">
      <x:c r="A12" s="124"/>
      <x:c r="B12" s="124"/>
      <x:c r="C12" s="124"/>
      <x:c r="D12" s="124"/>
      <x:c r="E12" s="124"/>
      <x:c r="F12" s="124"/>
      <x:c r="G12" s="124"/>
      <x:c r="H12" s="154" t="str">
        <x:f>IF(A12="","",IF((IF('希望条件'!$D$5&gt;0,1,0) + IF('希望条件'!$D$6&gt;0,1,0) + IF('希望条件'!$D$7&gt;0,1,0) + IF('希望条件'!$D$8&gt;0,1,0) + IF('希望条件'!$D$9&gt;0,1,0) + IF('希望条件'!$D$10&gt;0,1,0))=0,"基準未設定",IF((IF(AND('希望条件'!$D$5&gt;0,B12&lt;&gt;"",B12&lt;&gt;"？ 資料では分からない"),1,0) + IF(AND('希望条件'!$D$6&gt;0,C12&lt;&gt;"",C12&lt;&gt;"？ 資料では分からない"),1,0) + IF(AND('希望条件'!$D$7&gt;0,D12&lt;&gt;"",D12&lt;&gt;"？ 資料では分からない"),1,0) + IF(AND('希望条件'!$D$8&gt;0,E12&lt;&gt;"",E12&lt;&gt;"？ 資料では分からない"),1,0) + IF(AND('希望条件'!$D$9&gt;0,F12&lt;&gt;"",F12&lt;&gt;"？ 資料では分からない"),1,0) + IF(AND('希望条件'!$D$10&gt;0,G12&lt;&gt;"",G12&lt;&gt;"？ 資料では分からない"),1,0))/(IF('希望条件'!$D$5&gt;0,1,0) + IF('希望条件'!$D$6&gt;0,1,0) + IF('希望条件'!$D$7&gt;0,1,0) + IF('希望条件'!$D$8&gt;0,1,0) + IF('希望条件'!$D$9&gt;0,1,0) + IF('希望条件'!$D$10&gt;0,1,0))&lt;0.5,"確認不足",IFERROR(ROUND(((IF(B12="◎ 希望に近い",3,IF(B12="○ 概ね合う",2,IF(B12="△ 少し気になる",1,IF(B12="× 希望と合わない",0,0))))*'希望条件'!$D$5) + (IF(C12="◎ 希望に近い",3,IF(C12="○ 概ね合う",2,IF(C12="△ 少し気になる",1,IF(C12="× 希望と合わない",0,0))))*'希望条件'!$D$6) + (IF(D12="◎ 希望に近い",3,IF(D12="○ 概ね合う",2,IF(D12="△ 少し気になる",1,IF(D12="× 希望と合わない",0,0))))*'希望条件'!$D$7) + (IF(E12="◎ 希望に近い",3,IF(E12="○ 概ね合う",2,IF(E12="△ 少し気になる",1,IF(E12="× 希望と合わない",0,0))))*'希望条件'!$D$8) + (IF(F12="◎ 希望に近い",3,IF(F12="○ 概ね合う",2,IF(F12="△ 少し気になる",1,IF(F12="× 希望と合わない",0,0))))*'希望条件'!$D$9) + (IF(G12="◎ 希望に近い",3,IF(G12="○ 概ね合う",2,IF(G12="△ 少し気になる",1,IF(G12="× 希望と合わない",0,0))))*'希望条件'!$D$10))/(3*(IF(OR('希望条件'!$D$5=0,B12="",B12="？ 資料では分からない"),0,'希望条件'!$D$5) + IF(OR('希望条件'!$D$6=0,C12="",C12="？ 資料では分からない"),0,'希望条件'!$D$6) + IF(OR('希望条件'!$D$7=0,D12="",D12="？ 資料では分からない"),0,'希望条件'!$D$7) + IF(OR('希望条件'!$D$8=0,E12="",E12="？ 資料では分からない"),0,'希望条件'!$D$8) + IF(OR('希望条件'!$D$9=0,F12="",F12="？ 資料では分からない"),0,'希望条件'!$D$9) + IF(OR('希望条件'!$D$10=0,G12="",G12="？ 資料では分からない"),0,'希望条件'!$D$10)))*100,0),"確認不足"))))</x:f>
      </x:c>
      <x:c r="I12" s="130" t="str">
        <x:f>IF(A12="","",(IF(AND('希望条件'!$D$5&gt;0,B12&lt;&gt;"",B12&lt;&gt;"？ 資料では分からない"),1,0) + IF(AND('希望条件'!$D$6&gt;0,C12&lt;&gt;"",C12&lt;&gt;"？ 資料では分からない"),1,0) + IF(AND('希望条件'!$D$7&gt;0,D12&lt;&gt;"",D12&lt;&gt;"？ 資料では分からない"),1,0) + IF(AND('希望条件'!$D$8&gt;0,E12&lt;&gt;"",E12&lt;&gt;"？ 資料では分からない"),1,0) + IF(AND('希望条件'!$D$9&gt;0,F12&lt;&gt;"",F12&lt;&gt;"？ 資料では分からない"),1,0) + IF(AND('希望条件'!$D$10&gt;0,G12&lt;&gt;"",G12&lt;&gt;"？ 資料では分からない"),1,0))&amp;"/"&amp;(IF('希望条件'!$D$5&gt;0,1,0) + IF('希望条件'!$D$6&gt;0,1,0) + IF('希望条件'!$D$7&gt;0,1,0) + IF('希望条件'!$D$8&gt;0,1,0) + IF('希望条件'!$D$9&gt;0,1,0) + IF('希望条件'!$D$10&gt;0,1,0)))</x:f>
      </x:c>
      <x:c r="J12" s="137" t="str">
        <x:f>IF(A12="","",IF((IF(AND('希望条件'!$C$5="譲れない",B12="× 希望と合わない"),1,0) + IF(AND('希望条件'!$C$6="譲れない",C12="× 希望と合わない"),1,0) + IF(AND('希望条件'!$C$7="譲れない",D12="× 希望と合わない"),1,0) + IF(AND('希望条件'!$C$8="譲れない",E12="× 希望と合わない"),1,0) + IF(AND('希望条件'!$C$9="譲れない",F12="× 希望と合わない"),1,0) + IF(AND('希望条件'!$C$10="譲れない",G12="× 希望と合わない"),1,0))&gt;0,"⚠ 譲れない条件と不一致あり",IF((IF(AND('希望条件'!$C$5="譲れない",OR(B12="",B12="？ 資料では分からない")),1,0) + IF(AND('希望条件'!$C$6="譲れない",OR(C12="",C12="？ 資料では分からない")),1,0) + IF(AND('希望条件'!$C$7="譲れない",OR(D12="",D12="？ 資料では分からない")),1,0) + IF(AND('希望条件'!$C$8="譲れない",OR(E12="",E12="？ 資料では分からない")),1,0) + IF(AND('希望条件'!$C$9="譲れない",OR(F12="",F12="？ 資料では分からない")),1,0) + IF(AND('希望条件'!$C$10="譲れない",OR(G12="",G12="？ 資料では分からない")),1,0))&gt;0,"△ 譲れない条件に未確認あり","")))</x:f>
      </x:c>
      <x:c r="K12" s="124"/>
      <x:c r="L12" s="124"/>
    </x:row>
    <x:row r="13">
      <x:c r="A13" s="124"/>
      <x:c r="B13" s="124"/>
      <x:c r="C13" s="124"/>
      <x:c r="D13" s="124"/>
      <x:c r="E13" s="124"/>
      <x:c r="F13" s="124"/>
      <x:c r="G13" s="124"/>
      <x:c r="H13" s="154" t="str">
        <x:f>IF(A13="","",IF((IF('希望条件'!$D$5&gt;0,1,0) + IF('希望条件'!$D$6&gt;0,1,0) + IF('希望条件'!$D$7&gt;0,1,0) + IF('希望条件'!$D$8&gt;0,1,0) + IF('希望条件'!$D$9&gt;0,1,0) + IF('希望条件'!$D$10&gt;0,1,0))=0,"基準未設定",IF((IF(AND('希望条件'!$D$5&gt;0,B13&lt;&gt;"",B13&lt;&gt;"？ 資料では分からない"),1,0) + IF(AND('希望条件'!$D$6&gt;0,C13&lt;&gt;"",C13&lt;&gt;"？ 資料では分からない"),1,0) + IF(AND('希望条件'!$D$7&gt;0,D13&lt;&gt;"",D13&lt;&gt;"？ 資料では分からない"),1,0) + IF(AND('希望条件'!$D$8&gt;0,E13&lt;&gt;"",E13&lt;&gt;"？ 資料では分からない"),1,0) + IF(AND('希望条件'!$D$9&gt;0,F13&lt;&gt;"",F13&lt;&gt;"？ 資料では分からない"),1,0) + IF(AND('希望条件'!$D$10&gt;0,G13&lt;&gt;"",G13&lt;&gt;"？ 資料では分からない"),1,0))/(IF('希望条件'!$D$5&gt;0,1,0) + IF('希望条件'!$D$6&gt;0,1,0) + IF('希望条件'!$D$7&gt;0,1,0) + IF('希望条件'!$D$8&gt;0,1,0) + IF('希望条件'!$D$9&gt;0,1,0) + IF('希望条件'!$D$10&gt;0,1,0))&lt;0.5,"確認不足",IFERROR(ROUND(((IF(B13="◎ 希望に近い",3,IF(B13="○ 概ね合う",2,IF(B13="△ 少し気になる",1,IF(B13="× 希望と合わない",0,0))))*'希望条件'!$D$5) + (IF(C13="◎ 希望に近い",3,IF(C13="○ 概ね合う",2,IF(C13="△ 少し気になる",1,IF(C13="× 希望と合わない",0,0))))*'希望条件'!$D$6) + (IF(D13="◎ 希望に近い",3,IF(D13="○ 概ね合う",2,IF(D13="△ 少し気になる",1,IF(D13="× 希望と合わない",0,0))))*'希望条件'!$D$7) + (IF(E13="◎ 希望に近い",3,IF(E13="○ 概ね合う",2,IF(E13="△ 少し気になる",1,IF(E13="× 希望と合わない",0,0))))*'希望条件'!$D$8) + (IF(F13="◎ 希望に近い",3,IF(F13="○ 概ね合う",2,IF(F13="△ 少し気になる",1,IF(F13="× 希望と合わない",0,0))))*'希望条件'!$D$9) + (IF(G13="◎ 希望に近い",3,IF(G13="○ 概ね合う",2,IF(G13="△ 少し気になる",1,IF(G13="× 希望と合わない",0,0))))*'希望条件'!$D$10))/(3*(IF(OR('希望条件'!$D$5=0,B13="",B13="？ 資料では分からない"),0,'希望条件'!$D$5) + IF(OR('希望条件'!$D$6=0,C13="",C13="？ 資料では分からない"),0,'希望条件'!$D$6) + IF(OR('希望条件'!$D$7=0,D13="",D13="？ 資料では分からない"),0,'希望条件'!$D$7) + IF(OR('希望条件'!$D$8=0,E13="",E13="？ 資料では分からない"),0,'希望条件'!$D$8) + IF(OR('希望条件'!$D$9=0,F13="",F13="？ 資料では分からない"),0,'希望条件'!$D$9) + IF(OR('希望条件'!$D$10=0,G13="",G13="？ 資料では分からない"),0,'希望条件'!$D$10)))*100,0),"確認不足"))))</x:f>
      </x:c>
      <x:c r="I13" s="130" t="str">
        <x:f>IF(A13="","",(IF(AND('希望条件'!$D$5&gt;0,B13&lt;&gt;"",B13&lt;&gt;"？ 資料では分からない"),1,0) + IF(AND('希望条件'!$D$6&gt;0,C13&lt;&gt;"",C13&lt;&gt;"？ 資料では分からない"),1,0) + IF(AND('希望条件'!$D$7&gt;0,D13&lt;&gt;"",D13&lt;&gt;"？ 資料では分からない"),1,0) + IF(AND('希望条件'!$D$8&gt;0,E13&lt;&gt;"",E13&lt;&gt;"？ 資料では分からない"),1,0) + IF(AND('希望条件'!$D$9&gt;0,F13&lt;&gt;"",F13&lt;&gt;"？ 資料では分からない"),1,0) + IF(AND('希望条件'!$D$10&gt;0,G13&lt;&gt;"",G13&lt;&gt;"？ 資料では分からない"),1,0))&amp;"/"&amp;(IF('希望条件'!$D$5&gt;0,1,0) + IF('希望条件'!$D$6&gt;0,1,0) + IF('希望条件'!$D$7&gt;0,1,0) + IF('希望条件'!$D$8&gt;0,1,0) + IF('希望条件'!$D$9&gt;0,1,0) + IF('希望条件'!$D$10&gt;0,1,0)))</x:f>
      </x:c>
      <x:c r="J13" s="137" t="str">
        <x:f>IF(A13="","",IF((IF(AND('希望条件'!$C$5="譲れない",B13="× 希望と合わない"),1,0) + IF(AND('希望条件'!$C$6="譲れない",C13="× 希望と合わない"),1,0) + IF(AND('希望条件'!$C$7="譲れない",D13="× 希望と合わない"),1,0) + IF(AND('希望条件'!$C$8="譲れない",E13="× 希望と合わない"),1,0) + IF(AND('希望条件'!$C$9="譲れない",F13="× 希望と合わない"),1,0) + IF(AND('希望条件'!$C$10="譲れない",G13="× 希望と合わない"),1,0))&gt;0,"⚠ 譲れない条件と不一致あり",IF((IF(AND('希望条件'!$C$5="譲れない",OR(B13="",B13="？ 資料では分からない")),1,0) + IF(AND('希望条件'!$C$6="譲れない",OR(C13="",C13="？ 資料では分からない")),1,0) + IF(AND('希望条件'!$C$7="譲れない",OR(D13="",D13="？ 資料では分からない")),1,0) + IF(AND('希望条件'!$C$8="譲れない",OR(E13="",E13="？ 資料では分からない")),1,0) + IF(AND('希望条件'!$C$9="譲れない",OR(F13="",F13="？ 資料では分からない")),1,0) + IF(AND('希望条件'!$C$10="譲れない",OR(G13="",G13="？ 資料では分からない")),1,0))&gt;0,"△ 譲れない条件に未確認あり","")))</x:f>
      </x:c>
      <x:c r="K13" s="124"/>
      <x:c r="L13" s="124"/>
    </x:row>
    <x:row r="14">
      <x:c r="A14" s="124"/>
      <x:c r="B14" s="124"/>
      <x:c r="C14" s="124"/>
      <x:c r="D14" s="124"/>
      <x:c r="E14" s="124"/>
      <x:c r="F14" s="124"/>
      <x:c r="G14" s="124"/>
      <x:c r="H14" s="154" t="str">
        <x:f>IF(A14="","",IF((IF('希望条件'!$D$5&gt;0,1,0) + IF('希望条件'!$D$6&gt;0,1,0) + IF('希望条件'!$D$7&gt;0,1,0) + IF('希望条件'!$D$8&gt;0,1,0) + IF('希望条件'!$D$9&gt;0,1,0) + IF('希望条件'!$D$10&gt;0,1,0))=0,"基準未設定",IF((IF(AND('希望条件'!$D$5&gt;0,B14&lt;&gt;"",B14&lt;&gt;"？ 資料では分からない"),1,0) + IF(AND('希望条件'!$D$6&gt;0,C14&lt;&gt;"",C14&lt;&gt;"？ 資料では分からない"),1,0) + IF(AND('希望条件'!$D$7&gt;0,D14&lt;&gt;"",D14&lt;&gt;"？ 資料では分からない"),1,0) + IF(AND('希望条件'!$D$8&gt;0,E14&lt;&gt;"",E14&lt;&gt;"？ 資料では分からない"),1,0) + IF(AND('希望条件'!$D$9&gt;0,F14&lt;&gt;"",F14&lt;&gt;"？ 資料では分からない"),1,0) + IF(AND('希望条件'!$D$10&gt;0,G14&lt;&gt;"",G14&lt;&gt;"？ 資料では分からない"),1,0))/(IF('希望条件'!$D$5&gt;0,1,0) + IF('希望条件'!$D$6&gt;0,1,0) + IF('希望条件'!$D$7&gt;0,1,0) + IF('希望条件'!$D$8&gt;0,1,0) + IF('希望条件'!$D$9&gt;0,1,0) + IF('希望条件'!$D$10&gt;0,1,0))&lt;0.5,"確認不足",IFERROR(ROUND(((IF(B14="◎ 希望に近い",3,IF(B14="○ 概ね合う",2,IF(B14="△ 少し気になる",1,IF(B14="× 希望と合わない",0,0))))*'希望条件'!$D$5) + (IF(C14="◎ 希望に近い",3,IF(C14="○ 概ね合う",2,IF(C14="△ 少し気になる",1,IF(C14="× 希望と合わない",0,0))))*'希望条件'!$D$6) + (IF(D14="◎ 希望に近い",3,IF(D14="○ 概ね合う",2,IF(D14="△ 少し気になる",1,IF(D14="× 希望と合わない",0,0))))*'希望条件'!$D$7) + (IF(E14="◎ 希望に近い",3,IF(E14="○ 概ね合う",2,IF(E14="△ 少し気になる",1,IF(E14="× 希望と合わない",0,0))))*'希望条件'!$D$8) + (IF(F14="◎ 希望に近い",3,IF(F14="○ 概ね合う",2,IF(F14="△ 少し気になる",1,IF(F14="× 希望と合わない",0,0))))*'希望条件'!$D$9) + (IF(G14="◎ 希望に近い",3,IF(G14="○ 概ね合う",2,IF(G14="△ 少し気になる",1,IF(G14="× 希望と合わない",0,0))))*'希望条件'!$D$10))/(3*(IF(OR('希望条件'!$D$5=0,B14="",B14="？ 資料では分からない"),0,'希望条件'!$D$5) + IF(OR('希望条件'!$D$6=0,C14="",C14="？ 資料では分からない"),0,'希望条件'!$D$6) + IF(OR('希望条件'!$D$7=0,D14="",D14="？ 資料では分からない"),0,'希望条件'!$D$7) + IF(OR('希望条件'!$D$8=0,E14="",E14="？ 資料では分からない"),0,'希望条件'!$D$8) + IF(OR('希望条件'!$D$9=0,F14="",F14="？ 資料では分からない"),0,'希望条件'!$D$9) + IF(OR('希望条件'!$D$10=0,G14="",G14="？ 資料では分からない"),0,'希望条件'!$D$10)))*100,0),"確認不足"))))</x:f>
      </x:c>
      <x:c r="I14" s="130" t="str">
        <x:f>IF(A14="","",(IF(AND('希望条件'!$D$5&gt;0,B14&lt;&gt;"",B14&lt;&gt;"？ 資料では分からない"),1,0) + IF(AND('希望条件'!$D$6&gt;0,C14&lt;&gt;"",C14&lt;&gt;"？ 資料では分からない"),1,0) + IF(AND('希望条件'!$D$7&gt;0,D14&lt;&gt;"",D14&lt;&gt;"？ 資料では分からない"),1,0) + IF(AND('希望条件'!$D$8&gt;0,E14&lt;&gt;"",E14&lt;&gt;"？ 資料では分からない"),1,0) + IF(AND('希望条件'!$D$9&gt;0,F14&lt;&gt;"",F14&lt;&gt;"？ 資料では分からない"),1,0) + IF(AND('希望条件'!$D$10&gt;0,G14&lt;&gt;"",G14&lt;&gt;"？ 資料では分からない"),1,0))&amp;"/"&amp;(IF('希望条件'!$D$5&gt;0,1,0) + IF('希望条件'!$D$6&gt;0,1,0) + IF('希望条件'!$D$7&gt;0,1,0) + IF('希望条件'!$D$8&gt;0,1,0) + IF('希望条件'!$D$9&gt;0,1,0) + IF('希望条件'!$D$10&gt;0,1,0)))</x:f>
      </x:c>
      <x:c r="J14" s="137" t="str">
        <x:f>IF(A14="","",IF((IF(AND('希望条件'!$C$5="譲れない",B14="× 希望と合わない"),1,0) + IF(AND('希望条件'!$C$6="譲れない",C14="× 希望と合わない"),1,0) + IF(AND('希望条件'!$C$7="譲れない",D14="× 希望と合わない"),1,0) + IF(AND('希望条件'!$C$8="譲れない",E14="× 希望と合わない"),1,0) + IF(AND('希望条件'!$C$9="譲れない",F14="× 希望と合わない"),1,0) + IF(AND('希望条件'!$C$10="譲れない",G14="× 希望と合わない"),1,0))&gt;0,"⚠ 譲れない条件と不一致あり",IF((IF(AND('希望条件'!$C$5="譲れない",OR(B14="",B14="？ 資料では分からない")),1,0) + IF(AND('希望条件'!$C$6="譲れない",OR(C14="",C14="？ 資料では分からない")),1,0) + IF(AND('希望条件'!$C$7="譲れない",OR(D14="",D14="？ 資料では分からない")),1,0) + IF(AND('希望条件'!$C$8="譲れない",OR(E14="",E14="？ 資料では分からない")),1,0) + IF(AND('希望条件'!$C$9="譲れない",OR(F14="",F14="？ 資料では分からない")),1,0) + IF(AND('希望条件'!$C$10="譲れない",OR(G14="",G14="？ 資料では分からない")),1,0))&gt;0,"△ 譲れない条件に未確認あり","")))</x:f>
      </x:c>
      <x:c r="K14" s="124"/>
      <x:c r="L14" s="124"/>
    </x:row>
    <x:row r="15">
      <x:c r="A15" s="124"/>
      <x:c r="B15" s="124"/>
      <x:c r="C15" s="124"/>
      <x:c r="D15" s="124"/>
      <x:c r="E15" s="124"/>
      <x:c r="F15" s="124"/>
      <x:c r="G15" s="124"/>
      <x:c r="H15" s="154" t="str">
        <x:f>IF(A15="","",IF((IF('希望条件'!$D$5&gt;0,1,0) + IF('希望条件'!$D$6&gt;0,1,0) + IF('希望条件'!$D$7&gt;0,1,0) + IF('希望条件'!$D$8&gt;0,1,0) + IF('希望条件'!$D$9&gt;0,1,0) + IF('希望条件'!$D$10&gt;0,1,0))=0,"基準未設定",IF((IF(AND('希望条件'!$D$5&gt;0,B15&lt;&gt;"",B15&lt;&gt;"？ 資料では分からない"),1,0) + IF(AND('希望条件'!$D$6&gt;0,C15&lt;&gt;"",C15&lt;&gt;"？ 資料では分からない"),1,0) + IF(AND('希望条件'!$D$7&gt;0,D15&lt;&gt;"",D15&lt;&gt;"？ 資料では分からない"),1,0) + IF(AND('希望条件'!$D$8&gt;0,E15&lt;&gt;"",E15&lt;&gt;"？ 資料では分からない"),1,0) + IF(AND('希望条件'!$D$9&gt;0,F15&lt;&gt;"",F15&lt;&gt;"？ 資料では分からない"),1,0) + IF(AND('希望条件'!$D$10&gt;0,G15&lt;&gt;"",G15&lt;&gt;"？ 資料では分からない"),1,0))/(IF('希望条件'!$D$5&gt;0,1,0) + IF('希望条件'!$D$6&gt;0,1,0) + IF('希望条件'!$D$7&gt;0,1,0) + IF('希望条件'!$D$8&gt;0,1,0) + IF('希望条件'!$D$9&gt;0,1,0) + IF('希望条件'!$D$10&gt;0,1,0))&lt;0.5,"確認不足",IFERROR(ROUND(((IF(B15="◎ 希望に近い",3,IF(B15="○ 概ね合う",2,IF(B15="△ 少し気になる",1,IF(B15="× 希望と合わない",0,0))))*'希望条件'!$D$5) + (IF(C15="◎ 希望に近い",3,IF(C15="○ 概ね合う",2,IF(C15="△ 少し気になる",1,IF(C15="× 希望と合わない",0,0))))*'希望条件'!$D$6) + (IF(D15="◎ 希望に近い",3,IF(D15="○ 概ね合う",2,IF(D15="△ 少し気になる",1,IF(D15="× 希望と合わない",0,0))))*'希望条件'!$D$7) + (IF(E15="◎ 希望に近い",3,IF(E15="○ 概ね合う",2,IF(E15="△ 少し気になる",1,IF(E15="× 希望と合わない",0,0))))*'希望条件'!$D$8) + (IF(F15="◎ 希望に近い",3,IF(F15="○ 概ね合う",2,IF(F15="△ 少し気になる",1,IF(F15="× 希望と合わない",0,0))))*'希望条件'!$D$9) + (IF(G15="◎ 希望に近い",3,IF(G15="○ 概ね合う",2,IF(G15="△ 少し気になる",1,IF(G15="× 希望と合わない",0,0))))*'希望条件'!$D$10))/(3*(IF(OR('希望条件'!$D$5=0,B15="",B15="？ 資料では分からない"),0,'希望条件'!$D$5) + IF(OR('希望条件'!$D$6=0,C15="",C15="？ 資料では分からない"),0,'希望条件'!$D$6) + IF(OR('希望条件'!$D$7=0,D15="",D15="？ 資料では分からない"),0,'希望条件'!$D$7) + IF(OR('希望条件'!$D$8=0,E15="",E15="？ 資料では分からない"),0,'希望条件'!$D$8) + IF(OR('希望条件'!$D$9=0,F15="",F15="？ 資料では分からない"),0,'希望条件'!$D$9) + IF(OR('希望条件'!$D$10=0,G15="",G15="？ 資料では分からない"),0,'希望条件'!$D$10)))*100,0),"確認不足"))))</x:f>
      </x:c>
      <x:c r="I15" s="130" t="str">
        <x:f>IF(A15="","",(IF(AND('希望条件'!$D$5&gt;0,B15&lt;&gt;"",B15&lt;&gt;"？ 資料では分からない"),1,0) + IF(AND('希望条件'!$D$6&gt;0,C15&lt;&gt;"",C15&lt;&gt;"？ 資料では分からない"),1,0) + IF(AND('希望条件'!$D$7&gt;0,D15&lt;&gt;"",D15&lt;&gt;"？ 資料では分からない"),1,0) + IF(AND('希望条件'!$D$8&gt;0,E15&lt;&gt;"",E15&lt;&gt;"？ 資料では分からない"),1,0) + IF(AND('希望条件'!$D$9&gt;0,F15&lt;&gt;"",F15&lt;&gt;"？ 資料では分からない"),1,0) + IF(AND('希望条件'!$D$10&gt;0,G15&lt;&gt;"",G15&lt;&gt;"？ 資料では分からない"),1,0))&amp;"/"&amp;(IF('希望条件'!$D$5&gt;0,1,0) + IF('希望条件'!$D$6&gt;0,1,0) + IF('希望条件'!$D$7&gt;0,1,0) + IF('希望条件'!$D$8&gt;0,1,0) + IF('希望条件'!$D$9&gt;0,1,0) + IF('希望条件'!$D$10&gt;0,1,0)))</x:f>
      </x:c>
      <x:c r="J15" s="137" t="str">
        <x:f>IF(A15="","",IF((IF(AND('希望条件'!$C$5="譲れない",B15="× 希望と合わない"),1,0) + IF(AND('希望条件'!$C$6="譲れない",C15="× 希望と合わない"),1,0) + IF(AND('希望条件'!$C$7="譲れない",D15="× 希望と合わない"),1,0) + IF(AND('希望条件'!$C$8="譲れない",E15="× 希望と合わない"),1,0) + IF(AND('希望条件'!$C$9="譲れない",F15="× 希望と合わない"),1,0) + IF(AND('希望条件'!$C$10="譲れない",G15="× 希望と合わない"),1,0))&gt;0,"⚠ 譲れない条件と不一致あり",IF((IF(AND('希望条件'!$C$5="譲れない",OR(B15="",B15="？ 資料では分からない")),1,0) + IF(AND('希望条件'!$C$6="譲れない",OR(C15="",C15="？ 資料では分からない")),1,0) + IF(AND('希望条件'!$C$7="譲れない",OR(D15="",D15="？ 資料では分からない")),1,0) + IF(AND('希望条件'!$C$8="譲れない",OR(E15="",E15="？ 資料では分からない")),1,0) + IF(AND('希望条件'!$C$9="譲れない",OR(F15="",F15="？ 資料では分からない")),1,0) + IF(AND('希望条件'!$C$10="譲れない",OR(G15="",G15="？ 資料では分からない")),1,0))&gt;0,"△ 譲れない条件に未確認あり","")))</x:f>
      </x:c>
      <x:c r="K15" s="124"/>
      <x:c r="L15" s="124"/>
    </x:row>
    <x:row r="16">
      <x:c r="A16" s="124"/>
      <x:c r="B16" s="124"/>
      <x:c r="C16" s="124"/>
      <x:c r="D16" s="124"/>
      <x:c r="E16" s="124"/>
      <x:c r="F16" s="124"/>
      <x:c r="G16" s="124"/>
      <x:c r="H16" s="154" t="str">
        <x:f>IF(A16="","",IF((IF('希望条件'!$D$5&gt;0,1,0) + IF('希望条件'!$D$6&gt;0,1,0) + IF('希望条件'!$D$7&gt;0,1,0) + IF('希望条件'!$D$8&gt;0,1,0) + IF('希望条件'!$D$9&gt;0,1,0) + IF('希望条件'!$D$10&gt;0,1,0))=0,"基準未設定",IF((IF(AND('希望条件'!$D$5&gt;0,B16&lt;&gt;"",B16&lt;&gt;"？ 資料では分からない"),1,0) + IF(AND('希望条件'!$D$6&gt;0,C16&lt;&gt;"",C16&lt;&gt;"？ 資料では分からない"),1,0) + IF(AND('希望条件'!$D$7&gt;0,D16&lt;&gt;"",D16&lt;&gt;"？ 資料では分からない"),1,0) + IF(AND('希望条件'!$D$8&gt;0,E16&lt;&gt;"",E16&lt;&gt;"？ 資料では分からない"),1,0) + IF(AND('希望条件'!$D$9&gt;0,F16&lt;&gt;"",F16&lt;&gt;"？ 資料では分からない"),1,0) + IF(AND('希望条件'!$D$10&gt;0,G16&lt;&gt;"",G16&lt;&gt;"？ 資料では分からない"),1,0))/(IF('希望条件'!$D$5&gt;0,1,0) + IF('希望条件'!$D$6&gt;0,1,0) + IF('希望条件'!$D$7&gt;0,1,0) + IF('希望条件'!$D$8&gt;0,1,0) + IF('希望条件'!$D$9&gt;0,1,0) + IF('希望条件'!$D$10&gt;0,1,0))&lt;0.5,"確認不足",IFERROR(ROUND(((IF(B16="◎ 希望に近い",3,IF(B16="○ 概ね合う",2,IF(B16="△ 少し気になる",1,IF(B16="× 希望と合わない",0,0))))*'希望条件'!$D$5) + (IF(C16="◎ 希望に近い",3,IF(C16="○ 概ね合う",2,IF(C16="△ 少し気になる",1,IF(C16="× 希望と合わない",0,0))))*'希望条件'!$D$6) + (IF(D16="◎ 希望に近い",3,IF(D16="○ 概ね合う",2,IF(D16="△ 少し気になる",1,IF(D16="× 希望と合わない",0,0))))*'希望条件'!$D$7) + (IF(E16="◎ 希望に近い",3,IF(E16="○ 概ね合う",2,IF(E16="△ 少し気になる",1,IF(E16="× 希望と合わない",0,0))))*'希望条件'!$D$8) + (IF(F16="◎ 希望に近い",3,IF(F16="○ 概ね合う",2,IF(F16="△ 少し気になる",1,IF(F16="× 希望と合わない",0,0))))*'希望条件'!$D$9) + (IF(G16="◎ 希望に近い",3,IF(G16="○ 概ね合う",2,IF(G16="△ 少し気になる",1,IF(G16="× 希望と合わない",0,0))))*'希望条件'!$D$10))/(3*(IF(OR('希望条件'!$D$5=0,B16="",B16="？ 資料では分からない"),0,'希望条件'!$D$5) + IF(OR('希望条件'!$D$6=0,C16="",C16="？ 資料では分からない"),0,'希望条件'!$D$6) + IF(OR('希望条件'!$D$7=0,D16="",D16="？ 資料では分からない"),0,'希望条件'!$D$7) + IF(OR('希望条件'!$D$8=0,E16="",E16="？ 資料では分からない"),0,'希望条件'!$D$8) + IF(OR('希望条件'!$D$9=0,F16="",F16="？ 資料では分からない"),0,'希望条件'!$D$9) + IF(OR('希望条件'!$D$10=0,G16="",G16="？ 資料では分からない"),0,'希望条件'!$D$10)))*100,0),"確認不足"))))</x:f>
      </x:c>
      <x:c r="I16" s="130" t="str">
        <x:f>IF(A16="","",(IF(AND('希望条件'!$D$5&gt;0,B16&lt;&gt;"",B16&lt;&gt;"？ 資料では分からない"),1,0) + IF(AND('希望条件'!$D$6&gt;0,C16&lt;&gt;"",C16&lt;&gt;"？ 資料では分からない"),1,0) + IF(AND('希望条件'!$D$7&gt;0,D16&lt;&gt;"",D16&lt;&gt;"？ 資料では分からない"),1,0) + IF(AND('希望条件'!$D$8&gt;0,E16&lt;&gt;"",E16&lt;&gt;"？ 資料では分からない"),1,0) + IF(AND('希望条件'!$D$9&gt;0,F16&lt;&gt;"",F16&lt;&gt;"？ 資料では分からない"),1,0) + IF(AND('希望条件'!$D$10&gt;0,G16&lt;&gt;"",G16&lt;&gt;"？ 資料では分からない"),1,0))&amp;"/"&amp;(IF('希望条件'!$D$5&gt;0,1,0) + IF('希望条件'!$D$6&gt;0,1,0) + IF('希望条件'!$D$7&gt;0,1,0) + IF('希望条件'!$D$8&gt;0,1,0) + IF('希望条件'!$D$9&gt;0,1,0) + IF('希望条件'!$D$10&gt;0,1,0)))</x:f>
      </x:c>
      <x:c r="J16" s="137" t="str">
        <x:f>IF(A16="","",IF((IF(AND('希望条件'!$C$5="譲れない",B16="× 希望と合わない"),1,0) + IF(AND('希望条件'!$C$6="譲れない",C16="× 希望と合わない"),1,0) + IF(AND('希望条件'!$C$7="譲れない",D16="× 希望と合わない"),1,0) + IF(AND('希望条件'!$C$8="譲れない",E16="× 希望と合わない"),1,0) + IF(AND('希望条件'!$C$9="譲れない",F16="× 希望と合わない"),1,0) + IF(AND('希望条件'!$C$10="譲れない",G16="× 希望と合わない"),1,0))&gt;0,"⚠ 譲れない条件と不一致あり",IF((IF(AND('希望条件'!$C$5="譲れない",OR(B16="",B16="？ 資料では分からない")),1,0) + IF(AND('希望条件'!$C$6="譲れない",OR(C16="",C16="？ 資料では分からない")),1,0) + IF(AND('希望条件'!$C$7="譲れない",OR(D16="",D16="？ 資料では分からない")),1,0) + IF(AND('希望条件'!$C$8="譲れない",OR(E16="",E16="？ 資料では分からない")),1,0) + IF(AND('希望条件'!$C$9="譲れない",OR(F16="",F16="？ 資料では分からない")),1,0) + IF(AND('希望条件'!$C$10="譲れない",OR(G16="",G16="？ 資料では分からない")),1,0))&gt;0,"△ 譲れない条件に未確認あり","")))</x:f>
      </x:c>
      <x:c r="K16" s="124"/>
      <x:c r="L16" s="124"/>
    </x:row>
    <x:row r="17">
      <x:c r="A17" s="124"/>
      <x:c r="B17" s="124"/>
      <x:c r="C17" s="124"/>
      <x:c r="D17" s="124"/>
      <x:c r="E17" s="124"/>
      <x:c r="F17" s="124"/>
      <x:c r="G17" s="124"/>
      <x:c r="H17" s="154" t="str">
        <x:f>IF(A17="","",IF((IF('希望条件'!$D$5&gt;0,1,0) + IF('希望条件'!$D$6&gt;0,1,0) + IF('希望条件'!$D$7&gt;0,1,0) + IF('希望条件'!$D$8&gt;0,1,0) + IF('希望条件'!$D$9&gt;0,1,0) + IF('希望条件'!$D$10&gt;0,1,0))=0,"基準未設定",IF((IF(AND('希望条件'!$D$5&gt;0,B17&lt;&gt;"",B17&lt;&gt;"？ 資料では分からない"),1,0) + IF(AND('希望条件'!$D$6&gt;0,C17&lt;&gt;"",C17&lt;&gt;"？ 資料では分からない"),1,0) + IF(AND('希望条件'!$D$7&gt;0,D17&lt;&gt;"",D17&lt;&gt;"？ 資料では分からない"),1,0) + IF(AND('希望条件'!$D$8&gt;0,E17&lt;&gt;"",E17&lt;&gt;"？ 資料では分からない"),1,0) + IF(AND('希望条件'!$D$9&gt;0,F17&lt;&gt;"",F17&lt;&gt;"？ 資料では分からない"),1,0) + IF(AND('希望条件'!$D$10&gt;0,G17&lt;&gt;"",G17&lt;&gt;"？ 資料では分からない"),1,0))/(IF('希望条件'!$D$5&gt;0,1,0) + IF('希望条件'!$D$6&gt;0,1,0) + IF('希望条件'!$D$7&gt;0,1,0) + IF('希望条件'!$D$8&gt;0,1,0) + IF('希望条件'!$D$9&gt;0,1,0) + IF('希望条件'!$D$10&gt;0,1,0))&lt;0.5,"確認不足",IFERROR(ROUND(((IF(B17="◎ 希望に近い",3,IF(B17="○ 概ね合う",2,IF(B17="△ 少し気になる",1,IF(B17="× 希望と合わない",0,0))))*'希望条件'!$D$5) + (IF(C17="◎ 希望に近い",3,IF(C17="○ 概ね合う",2,IF(C17="△ 少し気になる",1,IF(C17="× 希望と合わない",0,0))))*'希望条件'!$D$6) + (IF(D17="◎ 希望に近い",3,IF(D17="○ 概ね合う",2,IF(D17="△ 少し気になる",1,IF(D17="× 希望と合わない",0,0))))*'希望条件'!$D$7) + (IF(E17="◎ 希望に近い",3,IF(E17="○ 概ね合う",2,IF(E17="△ 少し気になる",1,IF(E17="× 希望と合わない",0,0))))*'希望条件'!$D$8) + (IF(F17="◎ 希望に近い",3,IF(F17="○ 概ね合う",2,IF(F17="△ 少し気になる",1,IF(F17="× 希望と合わない",0,0))))*'希望条件'!$D$9) + (IF(G17="◎ 希望に近い",3,IF(G17="○ 概ね合う",2,IF(G17="△ 少し気になる",1,IF(G17="× 希望と合わない",0,0))))*'希望条件'!$D$10))/(3*(IF(OR('希望条件'!$D$5=0,B17="",B17="？ 資料では分からない"),0,'希望条件'!$D$5) + IF(OR('希望条件'!$D$6=0,C17="",C17="？ 資料では分からない"),0,'希望条件'!$D$6) + IF(OR('希望条件'!$D$7=0,D17="",D17="？ 資料では分からない"),0,'希望条件'!$D$7) + IF(OR('希望条件'!$D$8=0,E17="",E17="？ 資料では分からない"),0,'希望条件'!$D$8) + IF(OR('希望条件'!$D$9=0,F17="",F17="？ 資料では分からない"),0,'希望条件'!$D$9) + IF(OR('希望条件'!$D$10=0,G17="",G17="？ 資料では分からない"),0,'希望条件'!$D$10)))*100,0),"確認不足"))))</x:f>
      </x:c>
      <x:c r="I17" s="130" t="str">
        <x:f>IF(A17="","",(IF(AND('希望条件'!$D$5&gt;0,B17&lt;&gt;"",B17&lt;&gt;"？ 資料では分からない"),1,0) + IF(AND('希望条件'!$D$6&gt;0,C17&lt;&gt;"",C17&lt;&gt;"？ 資料では分からない"),1,0) + IF(AND('希望条件'!$D$7&gt;0,D17&lt;&gt;"",D17&lt;&gt;"？ 資料では分からない"),1,0) + IF(AND('希望条件'!$D$8&gt;0,E17&lt;&gt;"",E17&lt;&gt;"？ 資料では分からない"),1,0) + IF(AND('希望条件'!$D$9&gt;0,F17&lt;&gt;"",F17&lt;&gt;"？ 資料では分からない"),1,0) + IF(AND('希望条件'!$D$10&gt;0,G17&lt;&gt;"",G17&lt;&gt;"？ 資料では分からない"),1,0))&amp;"/"&amp;(IF('希望条件'!$D$5&gt;0,1,0) + IF('希望条件'!$D$6&gt;0,1,0) + IF('希望条件'!$D$7&gt;0,1,0) + IF('希望条件'!$D$8&gt;0,1,0) + IF('希望条件'!$D$9&gt;0,1,0) + IF('希望条件'!$D$10&gt;0,1,0)))</x:f>
      </x:c>
      <x:c r="J17" s="137" t="str">
        <x:f>IF(A17="","",IF((IF(AND('希望条件'!$C$5="譲れない",B17="× 希望と合わない"),1,0) + IF(AND('希望条件'!$C$6="譲れない",C17="× 希望と合わない"),1,0) + IF(AND('希望条件'!$C$7="譲れない",D17="× 希望と合わない"),1,0) + IF(AND('希望条件'!$C$8="譲れない",E17="× 希望と合わない"),1,0) + IF(AND('希望条件'!$C$9="譲れない",F17="× 希望と合わない"),1,0) + IF(AND('希望条件'!$C$10="譲れない",G17="× 希望と合わない"),1,0))&gt;0,"⚠ 譲れない条件と不一致あり",IF((IF(AND('希望条件'!$C$5="譲れない",OR(B17="",B17="？ 資料では分からない")),1,0) + IF(AND('希望条件'!$C$6="譲れない",OR(C17="",C17="？ 資料では分からない")),1,0) + IF(AND('希望条件'!$C$7="譲れない",OR(D17="",D17="？ 資料では分からない")),1,0) + IF(AND('希望条件'!$C$8="譲れない",OR(E17="",E17="？ 資料では分からない")),1,0) + IF(AND('希望条件'!$C$9="譲れない",OR(F17="",F17="？ 資料では分からない")),1,0) + IF(AND('希望条件'!$C$10="譲れない",OR(G17="",G17="？ 資料では分からない")),1,0))&gt;0,"△ 譲れない条件に未確認あり","")))</x:f>
      </x:c>
      <x:c r="K17" s="124"/>
      <x:c r="L17" s="124"/>
    </x:row>
    <x:row r="18">
      <x:c r="A18" s="124"/>
      <x:c r="B18" s="124"/>
      <x:c r="C18" s="124"/>
      <x:c r="D18" s="124"/>
      <x:c r="E18" s="124"/>
      <x:c r="F18" s="124"/>
      <x:c r="G18" s="124"/>
      <x:c r="H18" s="154" t="str">
        <x:f>IF(A18="","",IF((IF('希望条件'!$D$5&gt;0,1,0) + IF('希望条件'!$D$6&gt;0,1,0) + IF('希望条件'!$D$7&gt;0,1,0) + IF('希望条件'!$D$8&gt;0,1,0) + IF('希望条件'!$D$9&gt;0,1,0) + IF('希望条件'!$D$10&gt;0,1,0))=0,"基準未設定",IF((IF(AND('希望条件'!$D$5&gt;0,B18&lt;&gt;"",B18&lt;&gt;"？ 資料では分からない"),1,0) + IF(AND('希望条件'!$D$6&gt;0,C18&lt;&gt;"",C18&lt;&gt;"？ 資料では分からない"),1,0) + IF(AND('希望条件'!$D$7&gt;0,D18&lt;&gt;"",D18&lt;&gt;"？ 資料では分からない"),1,0) + IF(AND('希望条件'!$D$8&gt;0,E18&lt;&gt;"",E18&lt;&gt;"？ 資料では分からない"),1,0) + IF(AND('希望条件'!$D$9&gt;0,F18&lt;&gt;"",F18&lt;&gt;"？ 資料では分からない"),1,0) + IF(AND('希望条件'!$D$10&gt;0,G18&lt;&gt;"",G18&lt;&gt;"？ 資料では分からない"),1,0))/(IF('希望条件'!$D$5&gt;0,1,0) + IF('希望条件'!$D$6&gt;0,1,0) + IF('希望条件'!$D$7&gt;0,1,0) + IF('希望条件'!$D$8&gt;0,1,0) + IF('希望条件'!$D$9&gt;0,1,0) + IF('希望条件'!$D$10&gt;0,1,0))&lt;0.5,"確認不足",IFERROR(ROUND(((IF(B18="◎ 希望に近い",3,IF(B18="○ 概ね合う",2,IF(B18="△ 少し気になる",1,IF(B18="× 希望と合わない",0,0))))*'希望条件'!$D$5) + (IF(C18="◎ 希望に近い",3,IF(C18="○ 概ね合う",2,IF(C18="△ 少し気になる",1,IF(C18="× 希望と合わない",0,0))))*'希望条件'!$D$6) + (IF(D18="◎ 希望に近い",3,IF(D18="○ 概ね合う",2,IF(D18="△ 少し気になる",1,IF(D18="× 希望と合わない",0,0))))*'希望条件'!$D$7) + (IF(E18="◎ 希望に近い",3,IF(E18="○ 概ね合う",2,IF(E18="△ 少し気になる",1,IF(E18="× 希望と合わない",0,0))))*'希望条件'!$D$8) + (IF(F18="◎ 希望に近い",3,IF(F18="○ 概ね合う",2,IF(F18="△ 少し気になる",1,IF(F18="× 希望と合わない",0,0))))*'希望条件'!$D$9) + (IF(G18="◎ 希望に近い",3,IF(G18="○ 概ね合う",2,IF(G18="△ 少し気になる",1,IF(G18="× 希望と合わない",0,0))))*'希望条件'!$D$10))/(3*(IF(OR('希望条件'!$D$5=0,B18="",B18="？ 資料では分からない"),0,'希望条件'!$D$5) + IF(OR('希望条件'!$D$6=0,C18="",C18="？ 資料では分からない"),0,'希望条件'!$D$6) + IF(OR('希望条件'!$D$7=0,D18="",D18="？ 資料では分からない"),0,'希望条件'!$D$7) + IF(OR('希望条件'!$D$8=0,E18="",E18="？ 資料では分からない"),0,'希望条件'!$D$8) + IF(OR('希望条件'!$D$9=0,F18="",F18="？ 資料では分からない"),0,'希望条件'!$D$9) + IF(OR('希望条件'!$D$10=0,G18="",G18="？ 資料では分からない"),0,'希望条件'!$D$10)))*100,0),"確認不足"))))</x:f>
      </x:c>
      <x:c r="I18" s="130" t="str">
        <x:f>IF(A18="","",(IF(AND('希望条件'!$D$5&gt;0,B18&lt;&gt;"",B18&lt;&gt;"？ 資料では分からない"),1,0) + IF(AND('希望条件'!$D$6&gt;0,C18&lt;&gt;"",C18&lt;&gt;"？ 資料では分からない"),1,0) + IF(AND('希望条件'!$D$7&gt;0,D18&lt;&gt;"",D18&lt;&gt;"？ 資料では分からない"),1,0) + IF(AND('希望条件'!$D$8&gt;0,E18&lt;&gt;"",E18&lt;&gt;"？ 資料では分からない"),1,0) + IF(AND('希望条件'!$D$9&gt;0,F18&lt;&gt;"",F18&lt;&gt;"？ 資料では分からない"),1,0) + IF(AND('希望条件'!$D$10&gt;0,G18&lt;&gt;"",G18&lt;&gt;"？ 資料では分からない"),1,0))&amp;"/"&amp;(IF('希望条件'!$D$5&gt;0,1,0) + IF('希望条件'!$D$6&gt;0,1,0) + IF('希望条件'!$D$7&gt;0,1,0) + IF('希望条件'!$D$8&gt;0,1,0) + IF('希望条件'!$D$9&gt;0,1,0) + IF('希望条件'!$D$10&gt;0,1,0)))</x:f>
      </x:c>
      <x:c r="J18" s="137" t="str">
        <x:f>IF(A18="","",IF((IF(AND('希望条件'!$C$5="譲れない",B18="× 希望と合わない"),1,0) + IF(AND('希望条件'!$C$6="譲れない",C18="× 希望と合わない"),1,0) + IF(AND('希望条件'!$C$7="譲れない",D18="× 希望と合わない"),1,0) + IF(AND('希望条件'!$C$8="譲れない",E18="× 希望と合わない"),1,0) + IF(AND('希望条件'!$C$9="譲れない",F18="× 希望と合わない"),1,0) + IF(AND('希望条件'!$C$10="譲れない",G18="× 希望と合わない"),1,0))&gt;0,"⚠ 譲れない条件と不一致あり",IF((IF(AND('希望条件'!$C$5="譲れない",OR(B18="",B18="？ 資料では分からない")),1,0) + IF(AND('希望条件'!$C$6="譲れない",OR(C18="",C18="？ 資料では分からない")),1,0) + IF(AND('希望条件'!$C$7="譲れない",OR(D18="",D18="？ 資料では分からない")),1,0) + IF(AND('希望条件'!$C$8="譲れない",OR(E18="",E18="？ 資料では分からない")),1,0) + IF(AND('希望条件'!$C$9="譲れない",OR(F18="",F18="？ 資料では分からない")),1,0) + IF(AND('希望条件'!$C$10="譲れない",OR(G18="",G18="？ 資料では分からない")),1,0))&gt;0,"△ 譲れない条件に未確認あり","")))</x:f>
      </x:c>
      <x:c r="K18" s="124"/>
      <x:c r="L18" s="124"/>
    </x:row>
    <x:row r="20" ht="38" customHeight="1">
      <x:c r="A20" s="153" t="str">
        <x:v>一致度は住宅会社そのものの評価ではありません。評価対象の半分未満しか確認できていない場合は「確認不足」と表示します。空欄や「？」は、譲れない条件では未確認警告の対象です。</x:v>
      </x:c>
      <x:c r="B20" s="153"/>
      <x:c r="C20" s="153"/>
      <x:c r="D20" s="153"/>
      <x:c r="E20" s="153"/>
      <x:c r="F20" s="153"/>
      <x:c r="G20" s="153"/>
      <x:c r="H20" s="153"/>
      <x:c r="I20" s="153"/>
      <x:c r="J20" s="153"/>
      <x:c r="K20" s="153"/>
      <x:c r="L20" s="153"/>
    </x:row>
  </x:sheetData>
  <x:mergeCells>
    <x:mergeCell ref="A1:L1"/>
    <x:mergeCell ref="A2:L2"/>
    <x:mergeCell ref="A20:L20"/>
    <x:mergeCell ref="A4:B4"/>
    <x:mergeCell ref="A5:B5"/>
    <x:mergeCell ref="C4:D4"/>
    <x:mergeCell ref="C5:D5"/>
    <x:mergeCell ref="E4:L4"/>
    <x:mergeCell ref="E5:L5"/>
  </x:mergeCells>
  <x:conditionalFormatting sqref="I9:I18">
    <x:cfRule type="dataBar" priority="3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{D1FADC15-5CC5-CC28-1D03-E8B48128E304}</x14:id>
        </x:ext>
      </x:extLst>
    </x:cfRule>
  </x:conditionalFormatting>
  <x:conditionalFormatting sqref="B9:B18">
    <x:cfRule type="expression" dxfId="39" priority="35">
      <x:formula>B9="◎ 希望に近い"</x:formula>
    </x:cfRule>
    <x:cfRule type="expression" dxfId="40" priority="36">
      <x:formula>B9="○ 概ね合う"</x:formula>
    </x:cfRule>
    <x:cfRule type="expression" dxfId="41" priority="37">
      <x:formula>B9="△ 少し気になる"</x:formula>
    </x:cfRule>
    <x:cfRule type="expression" dxfId="42" priority="38">
      <x:formula>B9="？ 資料では分からない"</x:formula>
    </x:cfRule>
    <x:cfRule type="expression" dxfId="43" priority="39">
      <x:formula>B9="× 希望と合わない"</x:formula>
    </x:cfRule>
  </x:conditionalFormatting>
  <x:conditionalFormatting sqref="C9:C18">
    <x:cfRule type="expression" dxfId="44" priority="40">
      <x:formula>C9="◎ 希望に近い"</x:formula>
    </x:cfRule>
    <x:cfRule type="expression" dxfId="45" priority="41">
      <x:formula>C9="○ 概ね合う"</x:formula>
    </x:cfRule>
    <x:cfRule type="expression" dxfId="46" priority="42">
      <x:formula>C9="△ 少し気になる"</x:formula>
    </x:cfRule>
    <x:cfRule type="expression" dxfId="47" priority="43">
      <x:formula>C9="？ 資料では分からない"</x:formula>
    </x:cfRule>
    <x:cfRule type="expression" dxfId="48" priority="44">
      <x:formula>C9="× 希望と合わない"</x:formula>
    </x:cfRule>
  </x:conditionalFormatting>
  <x:conditionalFormatting sqref="D9:D18">
    <x:cfRule type="expression" dxfId="49" priority="45">
      <x:formula>D9="◎ 希望に近い"</x:formula>
    </x:cfRule>
    <x:cfRule type="expression" dxfId="50" priority="46">
      <x:formula>D9="○ 概ね合う"</x:formula>
    </x:cfRule>
    <x:cfRule type="expression" dxfId="51" priority="47">
      <x:formula>D9="△ 少し気になる"</x:formula>
    </x:cfRule>
    <x:cfRule type="expression" dxfId="52" priority="48">
      <x:formula>D9="？ 資料では分からない"</x:formula>
    </x:cfRule>
    <x:cfRule type="expression" dxfId="53" priority="49">
      <x:formula>D9="× 希望と合わない"</x:formula>
    </x:cfRule>
  </x:conditionalFormatting>
  <x:conditionalFormatting sqref="E9:E18">
    <x:cfRule type="expression" dxfId="54" priority="50">
      <x:formula>E9="◎ 希望に近い"</x:formula>
    </x:cfRule>
    <x:cfRule type="expression" dxfId="55" priority="51">
      <x:formula>E9="○ 概ね合う"</x:formula>
    </x:cfRule>
    <x:cfRule type="expression" dxfId="56" priority="52">
      <x:formula>E9="△ 少し気になる"</x:formula>
    </x:cfRule>
    <x:cfRule type="expression" dxfId="57" priority="53">
      <x:formula>E9="？ 資料では分からない"</x:formula>
    </x:cfRule>
    <x:cfRule type="expression" dxfId="58" priority="54">
      <x:formula>E9="× 希望と合わない"</x:formula>
    </x:cfRule>
  </x:conditionalFormatting>
  <x:conditionalFormatting sqref="F9:F18">
    <x:cfRule type="expression" dxfId="59" priority="55">
      <x:formula>F9="◎ 希望に近い"</x:formula>
    </x:cfRule>
    <x:cfRule type="expression" dxfId="60" priority="56">
      <x:formula>F9="○ 概ね合う"</x:formula>
    </x:cfRule>
    <x:cfRule type="expression" dxfId="61" priority="57">
      <x:formula>F9="△ 少し気になる"</x:formula>
    </x:cfRule>
    <x:cfRule type="expression" dxfId="62" priority="58">
      <x:formula>F9="？ 資料では分からない"</x:formula>
    </x:cfRule>
    <x:cfRule type="expression" dxfId="63" priority="59">
      <x:formula>F9="× 希望と合わない"</x:formula>
    </x:cfRule>
  </x:conditionalFormatting>
  <x:conditionalFormatting sqref="G9:G18">
    <x:cfRule type="expression" dxfId="64" priority="60">
      <x:formula>G9="◎ 希望に近い"</x:formula>
    </x:cfRule>
    <x:cfRule type="expression" dxfId="65" priority="61">
      <x:formula>G9="○ 概ね合う"</x:formula>
    </x:cfRule>
    <x:cfRule type="expression" dxfId="66" priority="62">
      <x:formula>G9="△ 少し気になる"</x:formula>
    </x:cfRule>
    <x:cfRule type="expression" dxfId="67" priority="63">
      <x:formula>G9="？ 資料では分からない"</x:formula>
    </x:cfRule>
    <x:cfRule type="expression" dxfId="68" priority="64">
      <x:formula>G9="× 希望と合わない"</x:formula>
    </x:cfRule>
  </x:conditionalFormatting>
  <x:conditionalFormatting sqref="J9:J18">
    <x:cfRule type="expression" dxfId="69" priority="66">
      <x:formula>LEFT(J9,1)="⚠"</x:formula>
    </x:cfRule>
    <x:cfRule type="expression" dxfId="70" priority="67">
      <x:formula>LEFT(J9,1)="△"</x:formula>
    </x:cfRule>
  </x:conditionalFormatting>
  <x:conditionalFormatting sqref="K9:K18">
    <x:cfRule type="expression" dxfId="71" priority="68">
      <x:formula>K9="候補に残す"</x:formula>
    </x:cfRule>
    <x:cfRule type="expression" dxfId="72" priority="69">
      <x:formula>K9="保留"</x:formula>
    </x:cfRule>
    <x:cfRule type="expression" dxfId="73" priority="70">
      <x:formula>K9="今回は外す"</x:formula>
    </x:cfRule>
  </x:conditionalFormatting>
  <x:conditionalFormatting sqref="H9:H18">
    <x:cfRule type="expression" dxfId="74" priority="71">
      <x:formula>H9="確認不足"</x:formula>
    </x:cfRule>
    <x:cfRule type="expression" dxfId="75" priority="72">
      <x:formula>H9="基準未設定"</x:formula>
    </x:cfRule>
  </x:conditionalFormatting>
  <x:dataValidations count="20">
    <x:dataValidation type="list" sqref="B9:G9">
      <x:formula1>"◎ 希望に近い,○ 概ね合う,△ 少し気になる,？ 資料では分からない,× 希望と合わない"</x:formula1>
    </x:dataValidation>
    <x:dataValidation type="list" sqref="K9">
      <x:formula1>"候補に残す,保留,今回は外す"</x:formula1>
    </x:dataValidation>
    <x:dataValidation type="list" sqref="B10:G10">
      <x:formula1>"◎ 希望に近い,○ 概ね合う,△ 少し気になる,？ 資料では分からない,× 希望と合わない"</x:formula1>
    </x:dataValidation>
    <x:dataValidation type="list" sqref="K10">
      <x:formula1>"候補に残す,保留,今回は外す"</x:formula1>
    </x:dataValidation>
    <x:dataValidation type="list" sqref="B11:G11">
      <x:formula1>"◎ 希望に近い,○ 概ね合う,△ 少し気になる,？ 資料では分からない,× 希望と合わない"</x:formula1>
    </x:dataValidation>
    <x:dataValidation type="list" sqref="K11">
      <x:formula1>"候補に残す,保留,今回は外す"</x:formula1>
    </x:dataValidation>
    <x:dataValidation type="list" sqref="B12:G12">
      <x:formula1>"◎ 希望に近い,○ 概ね合う,△ 少し気になる,？ 資料では分からない,× 希望と合わない"</x:formula1>
    </x:dataValidation>
    <x:dataValidation type="list" sqref="K12">
      <x:formula1>"候補に残す,保留,今回は外す"</x:formula1>
    </x:dataValidation>
    <x:dataValidation type="list" sqref="B13:G13">
      <x:formula1>"◎ 希望に近い,○ 概ね合う,△ 少し気になる,？ 資料では分からない,× 希望と合わない"</x:formula1>
    </x:dataValidation>
    <x:dataValidation type="list" sqref="K13">
      <x:formula1>"候補に残す,保留,今回は外す"</x:formula1>
    </x:dataValidation>
    <x:dataValidation type="list" sqref="B14:G14">
      <x:formula1>"◎ 希望に近い,○ 概ね合う,△ 少し気になる,？ 資料では分からない,× 希望と合わない"</x:formula1>
    </x:dataValidation>
    <x:dataValidation type="list" sqref="K14">
      <x:formula1>"候補に残す,保留,今回は外す"</x:formula1>
    </x:dataValidation>
    <x:dataValidation type="list" sqref="B15:G15">
      <x:formula1>"◎ 希望に近い,○ 概ね合う,△ 少し気になる,？ 資料では分からない,× 希望と合わない"</x:formula1>
    </x:dataValidation>
    <x:dataValidation type="list" sqref="K15">
      <x:formula1>"候補に残す,保留,今回は外す"</x:formula1>
    </x:dataValidation>
    <x:dataValidation type="list" sqref="B16:G16">
      <x:formula1>"◎ 希望に近い,○ 概ね合う,△ 少し気になる,？ 資料では分からない,× 希望と合わない"</x:formula1>
    </x:dataValidation>
    <x:dataValidation type="list" sqref="K16">
      <x:formula1>"候補に残す,保留,今回は外す"</x:formula1>
    </x:dataValidation>
    <x:dataValidation type="list" sqref="B17:G17">
      <x:formula1>"◎ 希望に近い,○ 概ね合う,△ 少し気になる,？ 資料では分からない,× 希望と合わない"</x:formula1>
    </x:dataValidation>
    <x:dataValidation type="list" sqref="K17">
      <x:formula1>"候補に残す,保留,今回は外す"</x:formula1>
    </x:dataValidation>
    <x:dataValidation type="list" sqref="B18:G18">
      <x:formula1>"◎ 希望に近い,○ 概ね合う,△ 少し気になる,？ 資料では分からない,× 希望と合わない"</x:formula1>
    </x:dataValidation>
    <x:dataValidation type="list" sqref="K18">
      <x:formula1>"候補に残す,保留,今回は外す"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31" id="{D1FADC15-5CC5-CC28-1D03-E8B48128E304}">
            <x14:dataBar gradient="1">
              <x14:cfvo type="min"/>
              <x14:cfvo type="max"/>
              <x14:fillColor rgb="FFA02B93"/>
            </x14:dataBar>
          </x14:cfRule>
          <xm:sqref>I9:I18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4" hidden="0" customWidth="1"/>
    <x:col min="3" max="3" width="27" hidden="0" customWidth="1"/>
    <x:col min="4" max="4" width="27" hidden="0" customWidth="1"/>
    <x:col min="5" max="5" width="27" hidden="0" customWidth="1"/>
  </x:cols>
  <x:sheetData>
    <x:row r="1" ht="30" customHeight="1">
      <x:c r="A1" s="4" t="str">
        <x:v>OPTION｜候補2〜3社をさらに詳しく比較したい人へ</x:v>
      </x:c>
      <x:c r="B1" s="4"/>
      <x:c r="C1" s="4"/>
      <x:c r="D1" s="4"/>
      <x:c r="E1" s="4"/>
    </x:row>
    <x:row r="2" ht="42" customHeight="1">
      <x:c r="A2" s="106" t="str">
        <x:v>STEP2で候補が2〜3社に絞れたら、一次比較は完了です。このシートは、さらに詳しく比べたい場合だけ使ってください。分からない項目は無理に埋めなくてOKです。</x:v>
      </x:c>
      <x:c r="B2" s="106"/>
      <x:c r="C2" s="106"/>
      <x:c r="D2" s="106"/>
      <x:c r="E2" s="106"/>
    </x:row>
    <x:row r="3">
      <x:c r="A3" s="144" t="str">
        <x:v>※詳細比較の内容は一次比較の一致度には自動反映しません。ここでは、価格・性能・標準仕様・保証などを確認し、最終判断の材料にします。</x:v>
      </x:c>
      <x:c r="B3" s="144"/>
      <x:c r="C3" s="144"/>
      <x:c r="D3" s="144"/>
      <x:c r="E3" s="144"/>
    </x:row>
    <x:row r="4">
      <x:c r="A4" s="44" t="str">
        <x:v>比較項目</x:v>
      </x:c>
      <x:c r="B4" s="44" t="str">
        <x:v>見るポイント</x:v>
      </x:c>
      <x:c r="C4" s="86" t="str">
        <x:v>候補1</x:v>
      </x:c>
      <x:c r="D4" s="86" t="str">
        <x:v>候補2</x:v>
      </x:c>
      <x:c r="E4" s="86" t="str">
        <x:v>候補3</x:v>
      </x:c>
    </x:row>
    <x:row r="5">
      <x:c r="A5" s="140" t="str">
        <x:v>一致度（参考）</x:v>
      </x:c>
      <x:c r="B5" s="140" t="str">
        <x:v>STEP2の「希望条件との一致度（参考）」</x:v>
      </x:c>
      <x:c r="C5" s="140" t="str">
        <x:f>IFERROR(VLOOKUP(C4,'10社かんたん比較'!$A$9:$L$18,8,FALSE),"")</x:f>
      </x:c>
      <x:c r="D5" s="140" t="str">
        <x:f>IFERROR(VLOOKUP(D4,'10社かんたん比較'!$A$9:$L$18,8,FALSE),"")</x:f>
      </x:c>
      <x:c r="E5" s="140" t="str">
        <x:f>IFERROR(VLOOKUP(E4,'10社かんたん比較'!$A$9:$L$18,8,FALSE),"")</x:f>
      </x:c>
    </x:row>
    <x:row r="6">
      <x:c r="A6" s="95" t="str">
        <x:v>【価格】</x:v>
      </x:c>
      <x:c r="B6" s="95" t="str"/>
      <x:c r="C6" s="95" t="str"/>
      <x:c r="D6" s="95" t="str"/>
      <x:c r="E6" s="95" t="str"/>
    </x:row>
    <x:row r="7">
      <x:c r="A7" s="96" t="str">
        <x:v>掲載価格</x:v>
      </x:c>
      <x:c r="B7" s="96" t="str">
        <x:v>対象商品・プラン・広さも記入</x:v>
      </x:c>
      <x:c r="C7" s="46" t="str"/>
      <x:c r="D7" s="46" t="str"/>
      <x:c r="E7" s="46" t="str"/>
    </x:row>
    <x:row r="8">
      <x:c r="A8" s="96" t="str">
        <x:v>価格に含まれる範囲</x:v>
      </x:c>
      <x:c r="B8" s="96" t="str">
        <x:v>建物本体／工事／諸費用など</x:v>
      </x:c>
      <x:c r="C8" s="46" t="str"/>
      <x:c r="D8" s="46" t="str"/>
      <x:c r="E8" s="46" t="str"/>
    </x:row>
    <x:row r="9">
      <x:c r="A9" s="96" t="str">
        <x:v>オプション費用</x:v>
      </x:c>
      <x:c r="B9" s="96" t="str">
        <x:v>希望設備の追加費用</x:v>
      </x:c>
      <x:c r="C9" s="46" t="str"/>
      <x:c r="D9" s="46" t="str"/>
      <x:c r="E9" s="46" t="str"/>
    </x:row>
    <x:row r="10">
      <x:c r="A10" s="96" t="str">
        <x:v>総額の目安</x:v>
      </x:c>
      <x:c r="B10" s="96" t="str">
        <x:v>土地がある場合は土地代も含めて考える</x:v>
      </x:c>
      <x:c r="C10" s="46" t="str"/>
      <x:c r="D10" s="46" t="str"/>
      <x:c r="E10" s="46" t="str"/>
    </x:row>
    <x:row r="11">
      <x:c r="A11" s="95" t="str">
        <x:v>【デザイン・間取り】</x:v>
      </x:c>
      <x:c r="B11" s="95" t="str"/>
      <x:c r="C11" s="89" t="str"/>
      <x:c r="D11" s="89" t="str"/>
      <x:c r="E11" s="89" t="str"/>
    </x:row>
    <x:row r="12">
      <x:c r="A12" s="96" t="str">
        <x:v>希望に近い施工事例</x:v>
      </x:c>
      <x:c r="B12" s="96" t="str">
        <x:v>平屋・2階建て、広さ、部屋数</x:v>
      </x:c>
      <x:c r="C12" s="46" t="str"/>
      <x:c r="D12" s="46" t="str"/>
      <x:c r="E12" s="46" t="str"/>
    </x:row>
    <x:row r="13">
      <x:c r="A13" s="96" t="str">
        <x:v>間取り・暮らし方</x:v>
      </x:c>
      <x:c r="B13" s="96" t="str">
        <x:v>家事動線・収納・LDKなど</x:v>
      </x:c>
      <x:c r="C13" s="46" t="str"/>
      <x:c r="D13" s="46" t="str"/>
      <x:c r="E13" s="46" t="str"/>
    </x:row>
    <x:row r="14">
      <x:c r="A14" s="96" t="str">
        <x:v>デザイン</x:v>
      </x:c>
      <x:c r="B14" s="96" t="str">
        <x:v>外観・内装の好み</x:v>
      </x:c>
      <x:c r="C14" s="46" t="str"/>
      <x:c r="D14" s="46" t="str"/>
      <x:c r="E14" s="46" t="str"/>
    </x:row>
    <x:row r="15">
      <x:c r="A15" s="96" t="str">
        <x:v>魅力に感じたところ</x:v>
      </x:c>
      <x:c r="B15" s="96" t="str">
        <x:v>残したい理由</x:v>
      </x:c>
      <x:c r="C15" s="46" t="str"/>
      <x:c r="D15" s="46" t="str"/>
      <x:c r="E15" s="46" t="str"/>
    </x:row>
    <x:row r="16">
      <x:c r="A16" s="96" t="str">
        <x:v>少し気になるところ</x:v>
      </x:c>
      <x:c r="B16" s="96" t="str">
        <x:v>迷っている点</x:v>
      </x:c>
      <x:c r="C16" s="46" t="str"/>
      <x:c r="D16" s="46" t="str"/>
      <x:c r="E16" s="46" t="str"/>
    </x:row>
    <x:row r="17">
      <x:c r="A17" s="95" t="str">
        <x:v>【住宅性能】</x:v>
      </x:c>
      <x:c r="B17" s="95" t="str"/>
      <x:c r="C17" s="89" t="str"/>
      <x:c r="D17" s="89" t="str"/>
      <x:c r="E17" s="89" t="str"/>
    </x:row>
    <x:row r="18">
      <x:c r="A18" s="96" t="str">
        <x:v>UA値／断熱等性能等級</x:v>
      </x:c>
      <x:c r="B18" s="96" t="str">
        <x:v>UA値は小さいほど熱が逃げにくい</x:v>
      </x:c>
      <x:c r="C18" s="46" t="str"/>
      <x:c r="D18" s="46" t="str"/>
      <x:c r="E18" s="46" t="str"/>
    </x:row>
    <x:row r="19">
      <x:c r="A19" s="96" t="str">
        <x:v>C値／気密測定</x:v>
      </x:c>
      <x:c r="B19" s="96" t="str">
        <x:v>C値は小さいほど隙間が少ない</x:v>
      </x:c>
      <x:c r="C19" s="46" t="str"/>
      <x:c r="D19" s="46" t="str"/>
      <x:c r="E19" s="46" t="str"/>
    </x:row>
    <x:row r="20">
      <x:c r="A20" s="96" t="str">
        <x:v>耐震等級</x:v>
      </x:c>
      <x:c r="B20" s="96" t="str">
        <x:v>1〜3のうち3が最も高い</x:v>
      </x:c>
      <x:c r="C20" s="46" t="str"/>
      <x:c r="D20" s="46" t="str"/>
      <x:c r="E20" s="46" t="str"/>
    </x:row>
    <x:row r="21">
      <x:c r="A21" s="95" t="str">
        <x:v>【標準仕様】</x:v>
      </x:c>
      <x:c r="B21" s="95" t="str"/>
      <x:c r="C21" s="89" t="str"/>
      <x:c r="D21" s="89" t="str"/>
      <x:c r="E21" s="89" t="str"/>
    </x:row>
    <x:row r="22">
      <x:c r="A22" s="96" t="str">
        <x:v>キッチン・浴室</x:v>
      </x:c>
      <x:c r="B22" s="96" t="str">
        <x:v>標準／オプション、メーカー・グレード</x:v>
      </x:c>
      <x:c r="C22" s="46" t="str"/>
      <x:c r="D22" s="46" t="str"/>
      <x:c r="E22" s="46" t="str"/>
    </x:row>
    <x:row r="23">
      <x:c r="A23" s="96" t="str">
        <x:v>窓・サッシ</x:v>
      </x:c>
      <x:c r="B23" s="96" t="str">
        <x:v>ガラス・サッシ仕様</x:v>
      </x:c>
      <x:c r="C23" s="46" t="str"/>
      <x:c r="D23" s="46" t="str"/>
      <x:c r="E23" s="46" t="str"/>
    </x:row>
    <x:row r="24">
      <x:c r="A24" s="96" t="str">
        <x:v>床・内装</x:v>
      </x:c>
      <x:c r="B24" s="96" t="str">
        <x:v>標準で選べる素材</x:v>
      </x:c>
      <x:c r="C24" s="46" t="str"/>
      <x:c r="D24" s="46" t="str"/>
      <x:c r="E24" s="46" t="str"/>
    </x:row>
    <x:row r="25">
      <x:c r="A25" s="96" t="str">
        <x:v>外壁・屋根</x:v>
      </x:c>
      <x:c r="B25" s="96" t="str">
        <x:v>標準で選べる素材</x:v>
      </x:c>
      <x:c r="C25" s="46" t="str"/>
      <x:c r="D25" s="46" t="str"/>
      <x:c r="E25" s="46" t="str"/>
    </x:row>
    <x:row r="26">
      <x:c r="A26" s="95" t="str">
        <x:v>【保証・アフター】</x:v>
      </x:c>
      <x:c r="B26" s="95" t="str"/>
      <x:c r="C26" s="89" t="str"/>
      <x:c r="D26" s="89" t="str"/>
      <x:c r="E26" s="89" t="str"/>
    </x:row>
    <x:row r="27">
      <x:c r="A27" s="96" t="str">
        <x:v>初期保証</x:v>
      </x:c>
      <x:c r="B27" s="96" t="str">
        <x:v>最初から保証される期間・範囲</x:v>
      </x:c>
      <x:c r="C27" s="46" t="str"/>
      <x:c r="D27" s="46" t="str"/>
      <x:c r="E27" s="46" t="str"/>
    </x:row>
    <x:row r="28">
      <x:c r="A28" s="96" t="str">
        <x:v>延長保証</x:v>
      </x:c>
      <x:c r="B28" s="96" t="str">
        <x:v>延長条件・有償工事の有無</x:v>
      </x:c>
      <x:c r="C28" s="46" t="str"/>
      <x:c r="D28" s="46" t="str"/>
      <x:c r="E28" s="46" t="str"/>
    </x:row>
    <x:row r="29">
      <x:c r="A29" s="96" t="str">
        <x:v>定期点検</x:v>
      </x:c>
      <x:c r="B29" s="96" t="str">
        <x:v>時期・無料／有料</x:v>
      </x:c>
      <x:c r="C29" s="46" t="str"/>
      <x:c r="D29" s="46" t="str"/>
      <x:c r="E29" s="46" t="str"/>
    </x:row>
    <x:row r="30">
      <x:c r="A30" s="96" t="str">
        <x:v>アフター対応</x:v>
      </x:c>
      <x:c r="B30" s="96" t="str">
        <x:v>連絡先・対応体制</x:v>
      </x:c>
      <x:c r="C30" s="46" t="str"/>
      <x:c r="D30" s="46" t="str"/>
      <x:c r="E30" s="46" t="str"/>
    </x:row>
    <x:row r="31">
      <x:c r="A31" s="95" t="str">
        <x:v>【最終整理】</x:v>
      </x:c>
      <x:c r="B31" s="95" t="str"/>
      <x:c r="C31" s="89" t="str"/>
      <x:c r="D31" s="89" t="str"/>
      <x:c r="E31" s="89" t="str"/>
    </x:row>
    <x:row r="32">
      <x:c r="A32" s="96" t="str">
        <x:v>譲れない条件との一致</x:v>
      </x:c>
      <x:c r="B32" s="96" t="str">
        <x:v>希望条件シートと照合</x:v>
      </x:c>
      <x:c r="C32" s="46" t="str"/>
      <x:c r="D32" s="46" t="str"/>
      <x:c r="E32" s="46" t="str"/>
    </x:row>
    <x:row r="33">
      <x:c r="A33" s="96" t="str">
        <x:v>資料だけでは分からないこと</x:v>
      </x:c>
      <x:c r="B33" s="96" t="str">
        <x:v>不明＝悪い会社ではありません</x:v>
      </x:c>
      <x:c r="C33" s="46" t="str"/>
      <x:c r="D33" s="46" t="str"/>
      <x:c r="E33" s="46" t="str"/>
    </x:row>
    <x:row r="34">
      <x:c r="A34" s="96" t="str">
        <x:v>次に聞きたいこと</x:v>
      </x:c>
      <x:c r="B34" s="96" t="str">
        <x:v>相談・問い合わせ時の質問</x:v>
      </x:c>
      <x:c r="C34" s="46" t="str"/>
      <x:c r="D34" s="46" t="str"/>
      <x:c r="E34" s="46" t="str"/>
    </x:row>
    <x:row r="35">
      <x:c r="A35" s="96" t="str">
        <x:v>最終判定</x:v>
      </x:c>
      <x:c r="B35" s="96" t="str">
        <x:v>候補に残す／保留／今回は外す</x:v>
      </x:c>
      <x:c r="C35" s="46" t="str"/>
      <x:c r="D35" s="46" t="str"/>
      <x:c r="E35" s="46" t="str"/>
    </x:row>
    <x:row r="36">
      <x:c r="A36" s="96" t="str">
        <x:v>判定理由</x:v>
      </x:c>
      <x:c r="B36" s="96" t="str">
        <x:v>なぜその判断にしたか</x:v>
      </x:c>
      <x:c r="C36" s="46" t="str"/>
      <x:c r="D36" s="46" t="str"/>
      <x:c r="E36" s="46" t="str"/>
    </x:row>
  </x:sheetData>
  <x:mergeCells>
    <x:mergeCell ref="A1:E1"/>
    <x:mergeCell ref="A2:E2"/>
    <x:mergeCell ref="A3:E3"/>
  </x:mergeCells>
  <x:dataValidations count="2">
    <x:dataValidation type="list" sqref="C4:E4">
      <x:formula1>'10社かんたん比較'!$A$9:$A$18</x:formula1>
    </x:dataValidation>
    <x:dataValidation type="list" sqref="C35:E35">
      <x:formula1>"候補に残す,保留,今回は外す"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42" hidden="0" customWidth="1"/>
    <x:col min="4" max="4" width="34" hidden="0" customWidth="1"/>
    <x:col min="5" max="5" width="30" hidden="0" customWidth="1"/>
  </x:cols>
  <x:sheetData>
    <x:row r="1" ht="30" customHeight="1">
      <x:c r="A1" s="4" t="str">
        <x:v>補助｜資料で分からなかったことを残す</x:v>
      </x:c>
      <x:c r="B1" s="4"/>
      <x:c r="C1" s="4"/>
      <x:c r="D1" s="4"/>
      <x:c r="E1" s="4"/>
    </x:row>
    <x:row r="2" ht="38" customHeight="1">
      <x:c r="A2" s="106" t="str">
        <x:v>「？」を選んだ項目や、候補に残した会社で確認したいことだけメモします。資料に書いていないことは、悪い評価にする必要はありません。</x:v>
      </x:c>
      <x:c r="B2" s="106"/>
      <x:c r="C2" s="106"/>
      <x:c r="D2" s="106"/>
      <x:c r="E2" s="106"/>
    </x:row>
    <x:row r="4">
      <x:c r="A4" s="44" t="str">
        <x:v>住宅会社</x:v>
      </x:c>
      <x:c r="B4" s="44" t="str">
        <x:v>区分</x:v>
      </x:c>
      <x:c r="C4" s="44" t="str">
        <x:v>確認したいこと</x:v>
      </x:c>
      <x:c r="D4" s="44" t="str">
        <x:v>なぜ確認したい？</x:v>
      </x:c>
      <x:c r="E4" s="44" t="str">
        <x:v>メモ</x:v>
      </x:c>
    </x:row>
    <x:row r="5">
      <x:c r="A5" s="62" t="str">
        <x:v>入力例：A社</x:v>
      </x:c>
      <x:c r="B5" s="62" t="str">
        <x:v>価格</x:v>
      </x:c>
      <x:c r="C5" s="62" t="str">
        <x:v>掲載価格に含まれていない工事は？</x:v>
      </x:c>
      <x:c r="D5" s="62" t="str">
        <x:v>予算内に収まるか確認したい</x:v>
      </x:c>
      <x:c r="E5" s="62" t="str"/>
    </x:row>
    <x:row r="6">
      <x:c r="A6" s="62" t="str">
        <x:v>入力例：B社</x:v>
      </x:c>
      <x:c r="B6" s="62" t="str">
        <x:v>保証・アフター</x:v>
      </x:c>
      <x:c r="C6" s="62" t="str">
        <x:v>長期保証の延長条件は？</x:v>
      </x:c>
      <x:c r="D6" s="62" t="str">
        <x:v>将来のメンテナンス費用が気になる</x:v>
      </x:c>
      <x:c r="E6" s="62" t="str"/>
    </x:row>
    <x:row r="7">
      <x:c r="A7" s="96"/>
      <x:c r="B7" s="96"/>
      <x:c r="C7" s="96"/>
      <x:c r="D7" s="96"/>
      <x:c r="E7" s="96"/>
    </x:row>
    <x:row r="8">
      <x:c r="A8" s="96"/>
      <x:c r="B8" s="96"/>
      <x:c r="C8" s="96"/>
      <x:c r="D8" s="96"/>
      <x:c r="E8" s="96"/>
    </x:row>
    <x:row r="9">
      <x:c r="A9" s="96"/>
      <x:c r="B9" s="96"/>
      <x:c r="C9" s="96"/>
      <x:c r="D9" s="96"/>
      <x:c r="E9" s="96"/>
    </x:row>
    <x:row r="10">
      <x:c r="A10" s="96"/>
      <x:c r="B10" s="96"/>
      <x:c r="C10" s="96"/>
      <x:c r="D10" s="96"/>
      <x:c r="E10" s="96"/>
    </x:row>
    <x:row r="11">
      <x:c r="A11" s="96"/>
      <x:c r="B11" s="96"/>
      <x:c r="C11" s="96"/>
      <x:c r="D11" s="96"/>
      <x:c r="E11" s="96"/>
    </x:row>
    <x:row r="12">
      <x:c r="A12" s="96"/>
      <x:c r="B12" s="96"/>
      <x:c r="C12" s="96"/>
      <x:c r="D12" s="96"/>
      <x:c r="E12" s="96"/>
    </x:row>
    <x:row r="13">
      <x:c r="A13" s="96"/>
      <x:c r="B13" s="96"/>
      <x:c r="C13" s="96"/>
      <x:c r="D13" s="96"/>
      <x:c r="E13" s="96"/>
    </x:row>
    <x:row r="14">
      <x:c r="A14" s="96"/>
      <x:c r="B14" s="96"/>
      <x:c r="C14" s="96"/>
      <x:c r="D14" s="96"/>
      <x:c r="E14" s="96"/>
    </x:row>
    <x:row r="15">
      <x:c r="A15" s="96"/>
      <x:c r="B15" s="96"/>
      <x:c r="C15" s="96"/>
      <x:c r="D15" s="96"/>
      <x:c r="E15" s="96"/>
    </x:row>
    <x:row r="16">
      <x:c r="A16" s="96"/>
      <x:c r="B16" s="96"/>
      <x:c r="C16" s="96"/>
      <x:c r="D16" s="96"/>
      <x:c r="E16" s="96"/>
    </x:row>
    <x:row r="17">
      <x:c r="A17" s="96"/>
      <x:c r="B17" s="96"/>
      <x:c r="C17" s="96"/>
      <x:c r="D17" s="96"/>
      <x:c r="E17" s="96"/>
    </x:row>
    <x:row r="18">
      <x:c r="A18" s="96"/>
      <x:c r="B18" s="96"/>
      <x:c r="C18" s="96"/>
      <x:c r="D18" s="96"/>
      <x:c r="E18" s="96"/>
    </x:row>
    <x:row r="19">
      <x:c r="A19" s="96"/>
      <x:c r="B19" s="96"/>
      <x:c r="C19" s="96"/>
      <x:c r="D19" s="96"/>
      <x:c r="E19" s="96"/>
    </x:row>
    <x:row r="20">
      <x:c r="A20" s="96"/>
      <x:c r="B20" s="96"/>
      <x:c r="C20" s="96"/>
      <x:c r="D20" s="96"/>
      <x:c r="E20" s="96"/>
    </x:row>
    <x:row r="21">
      <x:c r="A21" s="96"/>
      <x:c r="B21" s="96"/>
      <x:c r="C21" s="96"/>
      <x:c r="D21" s="96"/>
      <x:c r="E21" s="96"/>
    </x:row>
    <x:row r="22">
      <x:c r="A22" s="96"/>
      <x:c r="B22" s="96"/>
      <x:c r="C22" s="96"/>
      <x:c r="D22" s="96"/>
      <x:c r="E22" s="96"/>
    </x:row>
    <x:row r="23">
      <x:c r="A23" s="96"/>
      <x:c r="B23" s="96"/>
      <x:c r="C23" s="96"/>
      <x:c r="D23" s="96"/>
      <x:c r="E23" s="96"/>
    </x:row>
    <x:row r="24">
      <x:c r="A24" s="96"/>
      <x:c r="B24" s="96"/>
      <x:c r="C24" s="96"/>
      <x:c r="D24" s="96"/>
      <x:c r="E24" s="96"/>
    </x:row>
    <x:row r="25">
      <x:c r="A25" s="96"/>
      <x:c r="B25" s="96"/>
      <x:c r="C25" s="96"/>
      <x:c r="D25" s="96"/>
      <x:c r="E25" s="96"/>
    </x:row>
    <x:row r="26">
      <x:c r="A26" s="96"/>
      <x:c r="B26" s="96"/>
      <x:c r="C26" s="96"/>
      <x:c r="D26" s="96"/>
      <x:c r="E26" s="96"/>
    </x:row>
    <x:row r="27">
      <x:c r="A27" s="96"/>
      <x:c r="B27" s="96"/>
      <x:c r="C27" s="96"/>
      <x:c r="D27" s="96"/>
      <x:c r="E27" s="96"/>
    </x:row>
    <x:row r="28">
      <x:c r="A28" s="96"/>
      <x:c r="B28" s="96"/>
      <x:c r="C28" s="96"/>
      <x:c r="D28" s="96"/>
      <x:c r="E28" s="96"/>
    </x:row>
    <x:row r="29">
      <x:c r="A29" s="96"/>
      <x:c r="B29" s="96"/>
      <x:c r="C29" s="96"/>
      <x:c r="D29" s="96"/>
      <x:c r="E29" s="96"/>
    </x:row>
    <x:row r="30">
      <x:c r="A30" s="96"/>
      <x:c r="B30" s="96"/>
      <x:c r="C30" s="96"/>
      <x:c r="D30" s="96"/>
      <x:c r="E30" s="96"/>
    </x:row>
    <x:row r="31">
      <x:c r="A31" s="96"/>
      <x:c r="B31" s="96"/>
      <x:c r="C31" s="96"/>
      <x:c r="D31" s="96"/>
      <x:c r="E31" s="96"/>
    </x:row>
    <x:row r="32">
      <x:c r="A32" s="96"/>
      <x:c r="B32" s="96"/>
      <x:c r="C32" s="96"/>
      <x:c r="D32" s="96"/>
      <x:c r="E32" s="96"/>
    </x:row>
    <x:row r="33">
      <x:c r="A33" s="96"/>
      <x:c r="B33" s="96"/>
      <x:c r="C33" s="96"/>
      <x:c r="D33" s="96"/>
      <x:c r="E33" s="96"/>
    </x:row>
    <x:row r="34">
      <x:c r="A34" s="96"/>
      <x:c r="B34" s="96"/>
      <x:c r="C34" s="96"/>
      <x:c r="D34" s="96"/>
      <x:c r="E34" s="96"/>
    </x:row>
    <x:row r="35">
      <x:c r="A35" s="96"/>
      <x:c r="B35" s="96"/>
      <x:c r="C35" s="96"/>
      <x:c r="D35" s="96"/>
      <x:c r="E35" s="96"/>
    </x:row>
  </x:sheetData>
  <x:mergeCells>
    <x:mergeCell ref="A1:E1"/>
    <x:mergeCell ref="A2:E2"/>
  </x:mergeCells>
  <x:dataValidations count="2">
    <x:dataValidation type="list" sqref="A7:A35">
      <x:formula1>'10社かんたん比較'!$A$9:$A$18</x:formula1>
    </x:dataValidation>
    <x:dataValidation type="list" sqref="B7:B35">
      <x:formula1>"価格,デザイン・間取り,住宅性能,標準仕様,保証・アフター,その他"</x:formula1>
    </x:dataValidation>
  </x:dataValidations>
  <x:pageMargins left="0.7" right="0.7" top="0.75" bottom="0.75" header="0.3" footer="0.3"/>
</x:worksheet>
</file>